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720" tabRatio="735" activeTab="0"/>
  </bookViews>
  <sheets>
    <sheet name="Проток.результ._Ч" sheetId="1" r:id="rId1"/>
    <sheet name="Проток.результ._Ж" sheetId="2" r:id="rId2"/>
  </sheets>
  <definedNames>
    <definedName name="_xlfn.COUNTIFS" hidden="1">#NAME?</definedName>
    <definedName name="_xlfn.SUMIFS" hidden="1">#NAME?</definedName>
    <definedName name="_xlnm.Print_Area" localSheetId="1">'Проток.результ._Ж'!$A$1:$Z$19</definedName>
    <definedName name="_xlnm.Print_Area" localSheetId="0">'Проток.результ._Ч'!$A$1:$Z$29</definedName>
  </definedNames>
  <calcPr fullCalcOnLoad="1"/>
</workbook>
</file>

<file path=xl/sharedStrings.xml><?xml version="1.0" encoding="utf-8"?>
<sst xmlns="http://schemas.openxmlformats.org/spreadsheetml/2006/main" count="180" uniqueCount="80">
  <si>
    <t>Прізвище, ім’я та по батькові</t>
  </si>
  <si>
    <t>Команда</t>
  </si>
  <si>
    <t>Місце</t>
  </si>
  <si>
    <t>Ранг змагань</t>
  </si>
  <si>
    <t>балів</t>
  </si>
  <si>
    <t>Відносний результат</t>
  </si>
  <si>
    <t>Виконаний розряд</t>
  </si>
  <si>
    <t>№
з/п</t>
  </si>
  <si>
    <t>Розряд з сп. туризму</t>
  </si>
  <si>
    <t>Ш т р а ф и  н а  е т а п а х</t>
  </si>
  <si>
    <t>Сума штрафів</t>
  </si>
  <si>
    <t>Штрафний час</t>
  </si>
  <si>
    <t>—</t>
  </si>
  <si>
    <t>ІМЕННИЙ ПРОТОКОЛ РЕЗУЛЬТАТІВ</t>
  </si>
  <si>
    <t>Клас дистанції - ІІІ</t>
  </si>
  <si>
    <t>Час проходж. виносного етапу</t>
  </si>
  <si>
    <t>Час проходження дистанції</t>
  </si>
  <si>
    <t>м. Хмельницький</t>
  </si>
  <si>
    <t>Скельний підйом</t>
  </si>
  <si>
    <t>ПЗЧ – 1</t>
  </si>
  <si>
    <t>Крутопохила переправа вниз</t>
  </si>
  <si>
    <t>Спуск по вертик. перилах</t>
  </si>
  <si>
    <t>Підйом по вертик. перилах</t>
  </si>
  <si>
    <t>ЗЧ дист.</t>
  </si>
  <si>
    <t>Лопушанський Олександр Олександрович</t>
  </si>
  <si>
    <t>Євтодій Максим Сергійович</t>
  </si>
  <si>
    <t>Марчук Світлана Борисівна</t>
  </si>
  <si>
    <t>Відкритий Кубок зі спортивного (пішохідного) туризму в закритих приміщеннях серед студентів вищих навчальних закладів  Хмельницької області</t>
  </si>
  <si>
    <t>26 січня 2014 року</t>
  </si>
  <si>
    <t>Дистанція: „Особиста смуга перешкод ”</t>
  </si>
  <si>
    <t>Головний суддя ___________________ Вараниця М.М.                          Головний секретар ___________________ Кіретова І.О.</t>
  </si>
  <si>
    <t>Рік народження</t>
  </si>
  <si>
    <t>Крутопохила переправа вгору</t>
  </si>
  <si>
    <t>ПЗЧ – 2</t>
  </si>
  <si>
    <t>Навіна переправа</t>
  </si>
  <si>
    <t>Хмельницький обласний центр туризму і краєзнавства учнівської молоді
Хмельницька обласна федерація спортивного туризму</t>
  </si>
  <si>
    <t>Результат</t>
  </si>
  <si>
    <t>Група:</t>
  </si>
  <si>
    <t>Ж</t>
  </si>
  <si>
    <t>Ч</t>
  </si>
  <si>
    <t>ПЗЧ – 3</t>
  </si>
  <si>
    <t>Виносний етап:
В'язання вузлів</t>
  </si>
  <si>
    <t>Хмельницький ОЦТКУМ</t>
  </si>
  <si>
    <t>І</t>
  </si>
  <si>
    <t>Піскорська Вікторія Олегівна</t>
  </si>
  <si>
    <t>Рибачок Олександр Володимирович</t>
  </si>
  <si>
    <t>Боднарчук Олексій Олегович</t>
  </si>
  <si>
    <t>"Сонечко" ХОФСТУ</t>
  </si>
  <si>
    <t>Каденюк Ярослав Юрійович</t>
  </si>
  <si>
    <t>Мурава Вячеслав Миколайович</t>
  </si>
  <si>
    <t>Рибак Юрій Михайлович</t>
  </si>
  <si>
    <t>Теребовлянський РЦТКЕУМ</t>
  </si>
  <si>
    <t>Воробець Василь Ігорович</t>
  </si>
  <si>
    <t>Мазур Сергій Анатолійович</t>
  </si>
  <si>
    <t>Безкоровайний Денис Григорович</t>
  </si>
  <si>
    <t>Парой Роман Юрійович</t>
  </si>
  <si>
    <t>ІІІ</t>
  </si>
  <si>
    <t>Кушнір Сергій Васильович</t>
  </si>
  <si>
    <t>Сонечко ХОФСТУ</t>
  </si>
  <si>
    <t>Пекна Яна Миколаївна</t>
  </si>
  <si>
    <t>ІІ</t>
  </si>
  <si>
    <t>КМСУ</t>
  </si>
  <si>
    <t xml:space="preserve">Розгон Ольга Сергіївна </t>
  </si>
  <si>
    <t xml:space="preserve">Дрімак Вікторія Павлівна </t>
  </si>
  <si>
    <t xml:space="preserve">Вежичанін Роман Олегович </t>
  </si>
  <si>
    <t>Луб Інна Юріївна</t>
  </si>
  <si>
    <t>"Меридіан" Шепетівський р-н</t>
  </si>
  <si>
    <t>Батажук Андрій</t>
  </si>
  <si>
    <t>І юн</t>
  </si>
  <si>
    <t>І с.р.</t>
  </si>
  <si>
    <t>ІІ с.р.</t>
  </si>
  <si>
    <t>ІІІ с.р.</t>
  </si>
  <si>
    <t>п\з</t>
  </si>
  <si>
    <t>Сіненко Володимир Павлович</t>
  </si>
  <si>
    <t>Ситюк Валентин Миколайович</t>
  </si>
  <si>
    <t>Яріш Петро Васильович</t>
  </si>
  <si>
    <t xml:space="preserve">"Штурм" м.Хмельницький </t>
  </si>
  <si>
    <t>Лановецька Лариса Володимирівна</t>
  </si>
  <si>
    <t>"Екліпс" Почаївський БДТ</t>
  </si>
  <si>
    <t>Non-Stop м.Хмельницький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</si>
</sst>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h:mm;@"/>
    <numFmt numFmtId="178" formatCode="[$-FC19]d\ mmmm\ yyyy\ &quot;г.&quot;"/>
    <numFmt numFmtId="179" formatCode="[$-F400]h:mm:ss\ AM/PM"/>
    <numFmt numFmtId="180" formatCode="[$-422]d\ mmmm\ yyyy&quot; р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System"/>
      <family val="2"/>
    </font>
    <font>
      <sz val="10"/>
      <name val="Times New Roman"/>
      <family val="1"/>
    </font>
    <font>
      <b/>
      <sz val="11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0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2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88">
    <xf numFmtId="0" fontId="0" fillId="0" borderId="0" xfId="0" applyAlignment="1">
      <alignment/>
    </xf>
    <xf numFmtId="0" fontId="7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textRotation="90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21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21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center" textRotation="90" wrapText="1"/>
    </xf>
    <xf numFmtId="49" fontId="14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 horizontal="right" vertical="center"/>
    </xf>
    <xf numFmtId="1" fontId="10" fillId="0" borderId="13" xfId="0" applyNumberFormat="1" applyFont="1" applyFill="1" applyBorder="1" applyAlignment="1">
      <alignment horizontal="center" vertical="center"/>
    </xf>
    <xf numFmtId="49" fontId="15" fillId="30" borderId="12" xfId="0" applyNumberFormat="1" applyFont="1" applyFill="1" applyBorder="1" applyAlignment="1">
      <alignment horizontal="center" vertical="center" textRotation="90" wrapText="1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30" borderId="15" xfId="0" applyNumberFormat="1" applyFont="1" applyFill="1" applyBorder="1" applyAlignment="1">
      <alignment horizontal="center" vertical="center"/>
    </xf>
    <xf numFmtId="0" fontId="0" fillId="30" borderId="16" xfId="0" applyNumberFormat="1" applyFont="1" applyFill="1" applyBorder="1" applyAlignment="1">
      <alignment horizontal="center" vertical="center"/>
    </xf>
    <xf numFmtId="21" fontId="0" fillId="0" borderId="17" xfId="0" applyNumberFormat="1" applyFont="1" applyFill="1" applyBorder="1" applyAlignment="1">
      <alignment vertical="center" shrinkToFit="1"/>
    </xf>
    <xf numFmtId="21" fontId="0" fillId="0" borderId="17" xfId="0" applyNumberFormat="1" applyFont="1" applyFill="1" applyBorder="1" applyAlignment="1">
      <alignment horizontal="right" vertical="center" shrinkToFit="1"/>
    </xf>
    <xf numFmtId="21" fontId="0" fillId="0" borderId="13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0" fontId="0" fillId="30" borderId="20" xfId="0" applyNumberFormat="1" applyFont="1" applyFill="1" applyBorder="1" applyAlignment="1">
      <alignment horizontal="center" vertical="center"/>
    </xf>
    <xf numFmtId="0" fontId="0" fillId="30" borderId="21" xfId="0" applyNumberFormat="1" applyFont="1" applyFill="1" applyBorder="1" applyAlignment="1">
      <alignment horizontal="center" vertical="center"/>
    </xf>
    <xf numFmtId="21" fontId="0" fillId="0" borderId="22" xfId="0" applyNumberFormat="1" applyFont="1" applyFill="1" applyBorder="1" applyAlignment="1">
      <alignment vertical="center" shrinkToFit="1"/>
    </xf>
    <xf numFmtId="21" fontId="0" fillId="0" borderId="22" xfId="0" applyNumberFormat="1" applyFont="1" applyFill="1" applyBorder="1" applyAlignment="1">
      <alignment horizontal="right" vertical="center" shrinkToFit="1"/>
    </xf>
    <xf numFmtId="21" fontId="0" fillId="0" borderId="18" xfId="0" applyNumberFormat="1" applyFont="1" applyFill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21" fontId="0" fillId="0" borderId="10" xfId="0" applyNumberFormat="1" applyFont="1" applyBorder="1" applyAlignment="1">
      <alignment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16" fillId="0" borderId="0" xfId="0" applyNumberFormat="1" applyFont="1" applyAlignment="1">
      <alignment horizontal="left" vertical="center"/>
    </xf>
    <xf numFmtId="49" fontId="6" fillId="31" borderId="12" xfId="0" applyNumberFormat="1" applyFont="1" applyFill="1" applyBorder="1" applyAlignment="1">
      <alignment horizontal="center" vertical="center" textRotation="90" wrapText="1"/>
    </xf>
    <xf numFmtId="21" fontId="0" fillId="0" borderId="23" xfId="0" applyNumberFormat="1" applyFont="1" applyFill="1" applyBorder="1" applyAlignment="1">
      <alignment horizontal="right" vertical="center" shrinkToFit="1"/>
    </xf>
    <xf numFmtId="21" fontId="0" fillId="0" borderId="13" xfId="0" applyNumberFormat="1" applyFont="1" applyFill="1" applyBorder="1" applyAlignment="1">
      <alignment horizontal="right" vertical="center" shrinkToFi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32" borderId="18" xfId="0" applyNumberFormat="1" applyFont="1" applyFill="1" applyBorder="1" applyAlignment="1">
      <alignment horizontal="right" vertical="center"/>
    </xf>
    <xf numFmtId="0" fontId="0" fillId="32" borderId="18" xfId="0" applyFill="1" applyBorder="1" applyAlignment="1">
      <alignment vertical="center"/>
    </xf>
    <xf numFmtId="1" fontId="10" fillId="32" borderId="18" xfId="0" applyNumberFormat="1" applyFont="1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1" fontId="0" fillId="32" borderId="19" xfId="0" applyNumberFormat="1" applyFont="1" applyFill="1" applyBorder="1" applyAlignment="1">
      <alignment horizontal="center" vertical="center"/>
    </xf>
    <xf numFmtId="1" fontId="0" fillId="32" borderId="20" xfId="0" applyNumberFormat="1" applyFont="1" applyFill="1" applyBorder="1" applyAlignment="1">
      <alignment horizontal="center" vertical="center"/>
    </xf>
    <xf numFmtId="0" fontId="0" fillId="32" borderId="20" xfId="0" applyNumberFormat="1" applyFont="1" applyFill="1" applyBorder="1" applyAlignment="1">
      <alignment horizontal="center" vertical="center"/>
    </xf>
    <xf numFmtId="0" fontId="0" fillId="32" borderId="21" xfId="0" applyNumberFormat="1" applyFont="1" applyFill="1" applyBorder="1" applyAlignment="1">
      <alignment horizontal="center" vertical="center"/>
    </xf>
    <xf numFmtId="1" fontId="0" fillId="32" borderId="18" xfId="0" applyNumberFormat="1" applyFont="1" applyFill="1" applyBorder="1" applyAlignment="1">
      <alignment horizontal="center" vertical="center"/>
    </xf>
    <xf numFmtId="21" fontId="0" fillId="32" borderId="22" xfId="0" applyNumberFormat="1" applyFont="1" applyFill="1" applyBorder="1" applyAlignment="1">
      <alignment vertical="center" shrinkToFit="1"/>
    </xf>
    <xf numFmtId="21" fontId="0" fillId="32" borderId="22" xfId="0" applyNumberFormat="1" applyFont="1" applyFill="1" applyBorder="1" applyAlignment="1">
      <alignment horizontal="right" vertical="center" shrinkToFit="1"/>
    </xf>
    <xf numFmtId="21" fontId="0" fillId="32" borderId="18" xfId="0" applyNumberFormat="1" applyFont="1" applyFill="1" applyBorder="1" applyAlignment="1">
      <alignment horizontal="right" vertical="center"/>
    </xf>
    <xf numFmtId="2" fontId="0" fillId="32" borderId="18" xfId="0" applyNumberFormat="1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 textRotation="90" wrapText="1"/>
    </xf>
    <xf numFmtId="49" fontId="4" fillId="0" borderId="25" xfId="0" applyNumberFormat="1" applyFont="1" applyFill="1" applyBorder="1" applyAlignment="1">
      <alignment horizontal="center" vertical="center" textRotation="90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5" fillId="0" borderId="26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textRotation="90" wrapText="1"/>
    </xf>
    <xf numFmtId="49" fontId="4" fillId="0" borderId="25" xfId="0" applyNumberFormat="1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9"/>
  <sheetViews>
    <sheetView tabSelected="1" view="pageBreakPreview" zoomScale="80" zoomScaleNormal="71" zoomScaleSheetLayoutView="80" zoomScalePageLayoutView="0" workbookViewId="0" topLeftCell="A1">
      <selection activeCell="B27" sqref="B27"/>
    </sheetView>
  </sheetViews>
  <sheetFormatPr defaultColWidth="9.00390625" defaultRowHeight="12.75"/>
  <cols>
    <col min="1" max="1" width="4.375" style="4" customWidth="1"/>
    <col min="2" max="2" width="38.75390625" style="4" customWidth="1"/>
    <col min="3" max="3" width="6.625" style="4" customWidth="1"/>
    <col min="4" max="4" width="32.00390625" style="4" customWidth="1"/>
    <col min="5" max="5" width="6.25390625" style="4" customWidth="1"/>
    <col min="6" max="7" width="5.00390625" style="13" customWidth="1"/>
    <col min="8" max="8" width="2.125" style="13" customWidth="1"/>
    <col min="9" max="10" width="5.00390625" style="13" customWidth="1"/>
    <col min="11" max="11" width="2.125" style="13" customWidth="1"/>
    <col min="12" max="13" width="5.00390625" style="13" customWidth="1"/>
    <col min="14" max="14" width="2.25390625" style="13" customWidth="1"/>
    <col min="15" max="17" width="5.00390625" style="13" customWidth="1"/>
    <col min="18" max="18" width="2.125" style="13" customWidth="1"/>
    <col min="19" max="19" width="6.625" style="13" customWidth="1"/>
    <col min="20" max="20" width="7.75390625" style="13" customWidth="1"/>
    <col min="21" max="21" width="8.25390625" style="13" customWidth="1"/>
    <col min="22" max="22" width="8.25390625" style="13" hidden="1" customWidth="1"/>
    <col min="23" max="23" width="8.875" style="13" customWidth="1"/>
    <col min="24" max="24" width="5.75390625" style="4" customWidth="1"/>
    <col min="25" max="25" width="8.125" style="4" customWidth="1"/>
    <col min="26" max="27" width="5.875" style="4" customWidth="1"/>
    <col min="28" max="28" width="9.25390625" style="4" customWidth="1"/>
    <col min="29" max="16384" width="9.125" style="4" customWidth="1"/>
  </cols>
  <sheetData>
    <row r="1" spans="1:39" s="6" customFormat="1" ht="33.75" customHeight="1">
      <c r="A1" s="84" t="s">
        <v>35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3"/>
      <c r="AB1" s="4"/>
      <c r="AC1" s="16"/>
      <c r="AD1" s="83"/>
      <c r="AE1" s="83"/>
      <c r="AF1" s="16"/>
      <c r="AG1" s="5"/>
      <c r="AH1" s="5"/>
      <c r="AI1" s="5"/>
      <c r="AJ1" s="5"/>
      <c r="AK1" s="4"/>
      <c r="AL1" s="4"/>
      <c r="AM1" s="4"/>
    </row>
    <row r="2" spans="28:39" s="6" customFormat="1" ht="6" customHeight="1">
      <c r="AB2" s="4"/>
      <c r="AC2" s="16"/>
      <c r="AD2" s="7"/>
      <c r="AE2" s="7"/>
      <c r="AF2" s="16"/>
      <c r="AG2" s="7"/>
      <c r="AH2" s="7"/>
      <c r="AI2" s="7"/>
      <c r="AJ2" s="7"/>
      <c r="AK2" s="4"/>
      <c r="AL2" s="4"/>
      <c r="AM2" s="4"/>
    </row>
    <row r="3" spans="1:39" s="10" customFormat="1" ht="30.75" customHeight="1">
      <c r="A3" s="6"/>
      <c r="B3" s="84" t="s">
        <v>27</v>
      </c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"/>
      <c r="AB3" s="9"/>
      <c r="AC3" s="17"/>
      <c r="AD3" s="18"/>
      <c r="AE3" s="18"/>
      <c r="AF3" s="17"/>
      <c r="AG3" s="9"/>
      <c r="AJ3" s="9"/>
      <c r="AK3" s="9"/>
      <c r="AL3" s="9"/>
      <c r="AM3" s="9"/>
    </row>
    <row r="4" spans="1:39" s="6" customFormat="1" ht="12.75">
      <c r="A4" s="22" t="s">
        <v>28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/>
      <c r="V4"/>
      <c r="W4"/>
      <c r="X4"/>
      <c r="Y4"/>
      <c r="Z4" s="24" t="s">
        <v>17</v>
      </c>
      <c r="AB4" s="4"/>
      <c r="AC4" s="16"/>
      <c r="AD4" s="19"/>
      <c r="AE4" s="19"/>
      <c r="AF4" s="16"/>
      <c r="AG4" s="4"/>
      <c r="AJ4" s="4"/>
      <c r="AK4" s="4"/>
      <c r="AL4" s="4"/>
      <c r="AM4" s="4"/>
    </row>
    <row r="5" spans="1:37" s="10" customFormat="1" ht="12.75" customHeight="1">
      <c r="A5" s="85" t="s">
        <v>13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"/>
      <c r="AB5" s="9"/>
      <c r="AC5" s="17"/>
      <c r="AD5" s="18"/>
      <c r="AE5" s="18"/>
      <c r="AF5" s="17"/>
      <c r="AG5" s="9"/>
      <c r="AJ5" s="9"/>
      <c r="AK5" s="9"/>
    </row>
    <row r="6" spans="1:37" s="6" customFormat="1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52" t="s">
        <v>37</v>
      </c>
      <c r="X6" s="53" t="s">
        <v>39</v>
      </c>
      <c r="Y6"/>
      <c r="Z6"/>
      <c r="AB6" s="4"/>
      <c r="AC6" s="16"/>
      <c r="AD6" s="19"/>
      <c r="AE6" s="19"/>
      <c r="AF6" s="16"/>
      <c r="AG6" s="4"/>
      <c r="AJ6" s="4"/>
      <c r="AK6" s="4"/>
    </row>
    <row r="7" spans="1:37" s="10" customFormat="1" ht="12.75" customHeight="1">
      <c r="A7" s="85" t="s">
        <v>29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"/>
      <c r="AB7" s="9"/>
      <c r="AC7" s="17"/>
      <c r="AD7" s="18"/>
      <c r="AE7" s="18"/>
      <c r="AF7" s="17"/>
      <c r="AG7" s="9"/>
      <c r="AJ7" s="9"/>
      <c r="AK7" s="9"/>
    </row>
    <row r="8" spans="4:32" s="9" customFormat="1" ht="15.75" thickBot="1">
      <c r="D8" t="s">
        <v>14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 s="11" t="s">
        <v>3</v>
      </c>
      <c r="X8" s="1">
        <f>SUM(AC11:AC16)*2</f>
        <v>320</v>
      </c>
      <c r="Y8" s="12" t="s">
        <v>4</v>
      </c>
      <c r="AC8" s="17"/>
      <c r="AD8" s="18"/>
      <c r="AE8" s="18"/>
      <c r="AF8" s="17"/>
    </row>
    <row r="9" spans="1:28" ht="16.5" customHeight="1" thickBot="1">
      <c r="A9" s="77" t="s">
        <v>7</v>
      </c>
      <c r="B9" s="77" t="s">
        <v>0</v>
      </c>
      <c r="C9" s="86" t="s">
        <v>31</v>
      </c>
      <c r="D9" s="77" t="s">
        <v>1</v>
      </c>
      <c r="E9" s="75" t="s">
        <v>8</v>
      </c>
      <c r="F9" s="81" t="s">
        <v>9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75" t="s">
        <v>10</v>
      </c>
      <c r="T9" s="75" t="s">
        <v>11</v>
      </c>
      <c r="U9" s="75" t="s">
        <v>16</v>
      </c>
      <c r="V9" s="75" t="s">
        <v>15</v>
      </c>
      <c r="W9" s="75" t="s">
        <v>36</v>
      </c>
      <c r="X9" s="75" t="s">
        <v>2</v>
      </c>
      <c r="Y9" s="75" t="s">
        <v>5</v>
      </c>
      <c r="Z9" s="75" t="s">
        <v>6</v>
      </c>
      <c r="AA9" s="2"/>
      <c r="AB9" s="13">
        <v>0.00017361111111111112</v>
      </c>
    </row>
    <row r="10" spans="1:27" ht="79.5" customHeight="1" thickBot="1">
      <c r="A10" s="78"/>
      <c r="B10" s="78"/>
      <c r="C10" s="87"/>
      <c r="D10" s="78"/>
      <c r="E10" s="76"/>
      <c r="F10" s="20" t="s">
        <v>22</v>
      </c>
      <c r="G10" s="21" t="s">
        <v>20</v>
      </c>
      <c r="H10" s="26" t="s">
        <v>19</v>
      </c>
      <c r="I10" s="21" t="s">
        <v>32</v>
      </c>
      <c r="J10" s="21" t="s">
        <v>21</v>
      </c>
      <c r="K10" s="26" t="s">
        <v>33</v>
      </c>
      <c r="L10" s="21" t="s">
        <v>18</v>
      </c>
      <c r="M10" s="21" t="s">
        <v>21</v>
      </c>
      <c r="N10" s="26" t="s">
        <v>40</v>
      </c>
      <c r="O10" s="21" t="s">
        <v>22</v>
      </c>
      <c r="P10" s="21" t="s">
        <v>34</v>
      </c>
      <c r="Q10" s="21" t="s">
        <v>21</v>
      </c>
      <c r="R10" s="26" t="s">
        <v>23</v>
      </c>
      <c r="S10" s="76"/>
      <c r="T10" s="76"/>
      <c r="U10" s="76"/>
      <c r="V10" s="76"/>
      <c r="W10" s="76"/>
      <c r="X10" s="76"/>
      <c r="Y10" s="76"/>
      <c r="Z10" s="76"/>
      <c r="AA10" s="2"/>
    </row>
    <row r="11" spans="1:29" ht="21.75" customHeight="1">
      <c r="A11" s="47">
        <v>1</v>
      </c>
      <c r="B11" s="57" t="s">
        <v>24</v>
      </c>
      <c r="C11" s="25">
        <v>1996</v>
      </c>
      <c r="D11" s="57" t="s">
        <v>47</v>
      </c>
      <c r="E11" s="58" t="s">
        <v>61</v>
      </c>
      <c r="F11" s="37">
        <v>0</v>
      </c>
      <c r="G11" s="38">
        <v>0</v>
      </c>
      <c r="H11" s="39"/>
      <c r="I11" s="38">
        <v>0</v>
      </c>
      <c r="J11" s="38">
        <v>0</v>
      </c>
      <c r="K11" s="39"/>
      <c r="L11" s="38">
        <v>0</v>
      </c>
      <c r="M11" s="38">
        <v>0</v>
      </c>
      <c r="N11" s="39"/>
      <c r="O11" s="38">
        <v>0</v>
      </c>
      <c r="P11" s="38">
        <v>0</v>
      </c>
      <c r="Q11" s="38">
        <v>0</v>
      </c>
      <c r="R11" s="40"/>
      <c r="S11" s="51">
        <f aca="true" t="shared" si="0" ref="S11:S25">SUM(F11:R11)</f>
        <v>0</v>
      </c>
      <c r="T11" s="31">
        <f aca="true" t="shared" si="1" ref="T11:T25">S11*$AB$9</f>
        <v>0</v>
      </c>
      <c r="U11" s="32">
        <v>0.009525462962962963</v>
      </c>
      <c r="V11" s="32"/>
      <c r="W11" s="33">
        <f aca="true" t="shared" si="2" ref="W11:W25">SUM(T11:V11)</f>
        <v>0.009525462962962963</v>
      </c>
      <c r="X11" s="58" t="s">
        <v>43</v>
      </c>
      <c r="Y11" s="34">
        <f aca="true" t="shared" si="3" ref="Y11:Y25">$W11/$W$11*100</f>
        <v>100</v>
      </c>
      <c r="Z11" s="58" t="s">
        <v>69</v>
      </c>
      <c r="AA11" s="49"/>
      <c r="AB11" s="16"/>
      <c r="AC11" s="15">
        <f>IF(E11="МСУ",100,IF(E11="КМСУ",30,IF(E11="І",10,IF(E11="ІІ",3,IF(OR(E11="ІІІ",E11="І юн"),1,IF(E11="ІІ юн",0.3,IF(E11="ІІІ юн",0.1,0)))))))</f>
        <v>30</v>
      </c>
    </row>
    <row r="12" spans="1:29" ht="21.75" customHeight="1">
      <c r="A12" s="48">
        <v>2</v>
      </c>
      <c r="B12" s="59" t="s">
        <v>54</v>
      </c>
      <c r="C12" s="35">
        <v>1995</v>
      </c>
      <c r="D12" s="59" t="s">
        <v>78</v>
      </c>
      <c r="E12" s="60" t="s">
        <v>43</v>
      </c>
      <c r="F12" s="37">
        <v>0</v>
      </c>
      <c r="G12" s="38">
        <v>1</v>
      </c>
      <c r="H12" s="39"/>
      <c r="I12" s="38">
        <v>0</v>
      </c>
      <c r="J12" s="38">
        <v>0</v>
      </c>
      <c r="K12" s="39"/>
      <c r="L12" s="38">
        <v>0</v>
      </c>
      <c r="M12" s="38">
        <v>0</v>
      </c>
      <c r="N12" s="39"/>
      <c r="O12" s="38">
        <v>3</v>
      </c>
      <c r="P12" s="38">
        <v>0</v>
      </c>
      <c r="Q12" s="38">
        <v>0</v>
      </c>
      <c r="R12" s="40"/>
      <c r="S12" s="50">
        <f t="shared" si="0"/>
        <v>4</v>
      </c>
      <c r="T12" s="41">
        <f t="shared" si="1"/>
        <v>0.0006944444444444445</v>
      </c>
      <c r="U12" s="42">
        <v>0.009675925925925926</v>
      </c>
      <c r="V12" s="42"/>
      <c r="W12" s="43">
        <f t="shared" si="2"/>
        <v>0.01037037037037037</v>
      </c>
      <c r="X12" s="60" t="s">
        <v>60</v>
      </c>
      <c r="Y12" s="44">
        <f t="shared" si="3"/>
        <v>108.86998784933171</v>
      </c>
      <c r="Z12" s="36" t="s">
        <v>69</v>
      </c>
      <c r="AA12" s="49"/>
      <c r="AB12" s="16"/>
      <c r="AC12" s="15">
        <f aca="true" t="shared" si="4" ref="AC12:AC27">IF(E12="МСУ",100,IF(E12="КМСУ",30,IF(E12="І",10,IF(E12="ІІ",3,IF(OR(E12="ІІІ",E12="І юн"),1,IF(E12="ІІ юн",0.3,IF(E12="ІІІ юн",0.1,0)))))))</f>
        <v>10</v>
      </c>
    </row>
    <row r="13" spans="1:29" ht="21.75" customHeight="1">
      <c r="A13" s="48">
        <v>3</v>
      </c>
      <c r="B13" s="59" t="s">
        <v>25</v>
      </c>
      <c r="C13" s="35">
        <v>1995</v>
      </c>
      <c r="D13" s="59" t="s">
        <v>42</v>
      </c>
      <c r="E13" s="60" t="s">
        <v>61</v>
      </c>
      <c r="F13" s="37">
        <v>0</v>
      </c>
      <c r="G13" s="38">
        <v>1</v>
      </c>
      <c r="H13" s="39"/>
      <c r="I13" s="38">
        <v>0</v>
      </c>
      <c r="J13" s="38">
        <v>0</v>
      </c>
      <c r="K13" s="39"/>
      <c r="L13" s="38">
        <v>0</v>
      </c>
      <c r="M13" s="38">
        <v>0</v>
      </c>
      <c r="N13" s="39"/>
      <c r="O13" s="38">
        <v>6</v>
      </c>
      <c r="P13" s="38">
        <v>0</v>
      </c>
      <c r="Q13" s="38">
        <v>1</v>
      </c>
      <c r="R13" s="40"/>
      <c r="S13" s="50">
        <f t="shared" si="0"/>
        <v>8</v>
      </c>
      <c r="T13" s="41">
        <f t="shared" si="1"/>
        <v>0.001388888888888889</v>
      </c>
      <c r="U13" s="42">
        <v>0.00962962962962963</v>
      </c>
      <c r="V13" s="42"/>
      <c r="W13" s="43">
        <f t="shared" si="2"/>
        <v>0.01101851851851852</v>
      </c>
      <c r="X13" s="60" t="s">
        <v>56</v>
      </c>
      <c r="Y13" s="44">
        <f t="shared" si="3"/>
        <v>115.67436208991495</v>
      </c>
      <c r="Z13" s="36" t="s">
        <v>69</v>
      </c>
      <c r="AA13" s="49"/>
      <c r="AC13" s="15">
        <f t="shared" si="4"/>
        <v>30</v>
      </c>
    </row>
    <row r="14" spans="1:29" ht="21.75" customHeight="1">
      <c r="A14" s="48">
        <v>4</v>
      </c>
      <c r="B14" s="59" t="s">
        <v>48</v>
      </c>
      <c r="C14" s="35">
        <v>1996</v>
      </c>
      <c r="D14" s="59" t="s">
        <v>47</v>
      </c>
      <c r="E14" s="60" t="s">
        <v>61</v>
      </c>
      <c r="F14" s="37">
        <v>0</v>
      </c>
      <c r="G14" s="38">
        <v>0</v>
      </c>
      <c r="H14" s="39"/>
      <c r="I14" s="38">
        <v>0</v>
      </c>
      <c r="J14" s="38">
        <v>0</v>
      </c>
      <c r="K14" s="39"/>
      <c r="L14" s="38">
        <v>0</v>
      </c>
      <c r="M14" s="38">
        <v>0</v>
      </c>
      <c r="N14" s="39"/>
      <c r="O14" s="38">
        <v>0</v>
      </c>
      <c r="P14" s="38">
        <v>0</v>
      </c>
      <c r="Q14" s="38">
        <v>0</v>
      </c>
      <c r="R14" s="40"/>
      <c r="S14" s="50">
        <f t="shared" si="0"/>
        <v>0</v>
      </c>
      <c r="T14" s="41">
        <f t="shared" si="1"/>
        <v>0</v>
      </c>
      <c r="U14" s="42">
        <v>0.011064814814814814</v>
      </c>
      <c r="V14" s="42"/>
      <c r="W14" s="43">
        <f t="shared" si="2"/>
        <v>0.011064814814814814</v>
      </c>
      <c r="X14" s="36">
        <v>4</v>
      </c>
      <c r="Y14" s="44">
        <f t="shared" si="3"/>
        <v>116.16038882138517</v>
      </c>
      <c r="Z14" s="60" t="s">
        <v>69</v>
      </c>
      <c r="AA14" s="49"/>
      <c r="AC14" s="15">
        <f t="shared" si="4"/>
        <v>30</v>
      </c>
    </row>
    <row r="15" spans="1:29" ht="21.75" customHeight="1">
      <c r="A15" s="48">
        <v>5</v>
      </c>
      <c r="B15" s="59" t="s">
        <v>53</v>
      </c>
      <c r="C15" s="35">
        <v>1994</v>
      </c>
      <c r="D15" s="59" t="s">
        <v>42</v>
      </c>
      <c r="E15" s="60" t="s">
        <v>61</v>
      </c>
      <c r="F15" s="37">
        <v>0</v>
      </c>
      <c r="G15" s="38">
        <v>1</v>
      </c>
      <c r="H15" s="39"/>
      <c r="I15" s="38">
        <v>0</v>
      </c>
      <c r="J15" s="38">
        <v>0</v>
      </c>
      <c r="K15" s="39"/>
      <c r="L15" s="38">
        <v>0</v>
      </c>
      <c r="M15" s="38">
        <v>0</v>
      </c>
      <c r="N15" s="39"/>
      <c r="O15" s="38">
        <v>0</v>
      </c>
      <c r="P15" s="38">
        <v>0</v>
      </c>
      <c r="Q15" s="38">
        <v>0</v>
      </c>
      <c r="R15" s="40"/>
      <c r="S15" s="50">
        <f t="shared" si="0"/>
        <v>1</v>
      </c>
      <c r="T15" s="41">
        <f t="shared" si="1"/>
        <v>0.00017361111111111112</v>
      </c>
      <c r="U15" s="42">
        <v>0.012418981481481482</v>
      </c>
      <c r="V15" s="42"/>
      <c r="W15" s="43">
        <f t="shared" si="2"/>
        <v>0.012592592592592593</v>
      </c>
      <c r="X15" s="36">
        <v>5</v>
      </c>
      <c r="Y15" s="44">
        <f t="shared" si="3"/>
        <v>132.1992709599028</v>
      </c>
      <c r="Z15" s="60" t="s">
        <v>70</v>
      </c>
      <c r="AA15" s="49"/>
      <c r="AC15" s="15">
        <f t="shared" si="4"/>
        <v>30</v>
      </c>
    </row>
    <row r="16" spans="1:29" ht="21.75" customHeight="1">
      <c r="A16" s="48">
        <v>6</v>
      </c>
      <c r="B16" s="59" t="s">
        <v>64</v>
      </c>
      <c r="C16" s="35">
        <v>1994</v>
      </c>
      <c r="D16" s="59" t="s">
        <v>66</v>
      </c>
      <c r="E16" s="60" t="s">
        <v>61</v>
      </c>
      <c r="F16" s="37">
        <v>0</v>
      </c>
      <c r="G16" s="38">
        <v>1</v>
      </c>
      <c r="H16" s="39"/>
      <c r="I16" s="38">
        <v>0</v>
      </c>
      <c r="J16" s="38">
        <v>1</v>
      </c>
      <c r="K16" s="39"/>
      <c r="L16" s="38">
        <v>0</v>
      </c>
      <c r="M16" s="38">
        <v>1</v>
      </c>
      <c r="N16" s="39"/>
      <c r="O16" s="38">
        <v>0</v>
      </c>
      <c r="P16" s="38">
        <v>0</v>
      </c>
      <c r="Q16" s="38">
        <v>6</v>
      </c>
      <c r="R16" s="40"/>
      <c r="S16" s="50">
        <f t="shared" si="0"/>
        <v>9</v>
      </c>
      <c r="T16" s="41">
        <f t="shared" si="1"/>
        <v>0.0015625</v>
      </c>
      <c r="U16" s="42">
        <v>0.011516203703703702</v>
      </c>
      <c r="V16" s="42"/>
      <c r="W16" s="43">
        <f t="shared" si="2"/>
        <v>0.013078703703703702</v>
      </c>
      <c r="X16" s="36">
        <v>6</v>
      </c>
      <c r="Y16" s="44">
        <f t="shared" si="3"/>
        <v>137.3025516403402</v>
      </c>
      <c r="Z16" s="36" t="s">
        <v>70</v>
      </c>
      <c r="AA16" s="49"/>
      <c r="AC16" s="15">
        <f t="shared" si="4"/>
        <v>30</v>
      </c>
    </row>
    <row r="17" spans="1:29" ht="21.75" customHeight="1">
      <c r="A17" s="48">
        <v>7</v>
      </c>
      <c r="B17" s="59" t="s">
        <v>57</v>
      </c>
      <c r="C17" s="35">
        <v>1993</v>
      </c>
      <c r="D17" s="59" t="s">
        <v>58</v>
      </c>
      <c r="E17" s="60" t="s">
        <v>61</v>
      </c>
      <c r="F17" s="37">
        <v>0</v>
      </c>
      <c r="G17" s="38">
        <v>11</v>
      </c>
      <c r="H17" s="39"/>
      <c r="I17" s="38">
        <v>0</v>
      </c>
      <c r="J17" s="38">
        <v>0</v>
      </c>
      <c r="K17" s="39"/>
      <c r="L17" s="38">
        <v>0</v>
      </c>
      <c r="M17" s="38">
        <v>0</v>
      </c>
      <c r="N17" s="39"/>
      <c r="O17" s="38">
        <v>6</v>
      </c>
      <c r="P17" s="38">
        <v>0</v>
      </c>
      <c r="Q17" s="38">
        <v>10</v>
      </c>
      <c r="R17" s="40"/>
      <c r="S17" s="50">
        <f t="shared" si="0"/>
        <v>27</v>
      </c>
      <c r="T17" s="41">
        <f t="shared" si="1"/>
        <v>0.0046875</v>
      </c>
      <c r="U17" s="42">
        <v>0.008391203703703705</v>
      </c>
      <c r="V17" s="42"/>
      <c r="W17" s="43">
        <f t="shared" si="2"/>
        <v>0.013078703703703703</v>
      </c>
      <c r="X17" s="36">
        <v>7</v>
      </c>
      <c r="Y17" s="44">
        <f t="shared" si="3"/>
        <v>137.30255164034023</v>
      </c>
      <c r="Z17" s="36" t="s">
        <v>70</v>
      </c>
      <c r="AA17" s="49"/>
      <c r="AC17" s="15">
        <f t="shared" si="4"/>
        <v>30</v>
      </c>
    </row>
    <row r="18" spans="1:29" ht="21.75" customHeight="1">
      <c r="A18" s="48">
        <v>8</v>
      </c>
      <c r="B18" s="59" t="s">
        <v>50</v>
      </c>
      <c r="C18" s="35">
        <v>1995</v>
      </c>
      <c r="D18" s="59" t="s">
        <v>51</v>
      </c>
      <c r="E18" s="60" t="s">
        <v>43</v>
      </c>
      <c r="F18" s="37">
        <v>3</v>
      </c>
      <c r="G18" s="38">
        <v>4</v>
      </c>
      <c r="H18" s="39"/>
      <c r="I18" s="38">
        <v>0</v>
      </c>
      <c r="J18" s="38">
        <v>1</v>
      </c>
      <c r="K18" s="39"/>
      <c r="L18" s="38">
        <v>0</v>
      </c>
      <c r="M18" s="38">
        <v>0</v>
      </c>
      <c r="N18" s="39"/>
      <c r="O18" s="38">
        <v>3</v>
      </c>
      <c r="P18" s="38">
        <v>0</v>
      </c>
      <c r="Q18" s="38">
        <v>0</v>
      </c>
      <c r="R18" s="40"/>
      <c r="S18" s="50">
        <f t="shared" si="0"/>
        <v>11</v>
      </c>
      <c r="T18" s="41">
        <f t="shared" si="1"/>
        <v>0.0019097222222222224</v>
      </c>
      <c r="U18" s="42">
        <v>0.013645833333333331</v>
      </c>
      <c r="V18" s="42"/>
      <c r="W18" s="43">
        <f t="shared" si="2"/>
        <v>0.015555555555555553</v>
      </c>
      <c r="X18" s="36">
        <v>8</v>
      </c>
      <c r="Y18" s="44">
        <f t="shared" si="3"/>
        <v>163.30498177399755</v>
      </c>
      <c r="Z18" s="60" t="s">
        <v>71</v>
      </c>
      <c r="AA18" s="49"/>
      <c r="AC18" s="15">
        <f t="shared" si="4"/>
        <v>10</v>
      </c>
    </row>
    <row r="19" spans="1:29" ht="21.75" customHeight="1">
      <c r="A19" s="48">
        <v>9</v>
      </c>
      <c r="B19" s="59" t="s">
        <v>49</v>
      </c>
      <c r="C19" s="35">
        <v>1994</v>
      </c>
      <c r="D19" s="59" t="s">
        <v>79</v>
      </c>
      <c r="E19" s="60" t="s">
        <v>68</v>
      </c>
      <c r="F19" s="37">
        <v>7</v>
      </c>
      <c r="G19" s="38">
        <v>3</v>
      </c>
      <c r="H19" s="39"/>
      <c r="I19" s="38">
        <v>0</v>
      </c>
      <c r="J19" s="38">
        <v>0</v>
      </c>
      <c r="K19" s="39"/>
      <c r="L19" s="38">
        <v>0</v>
      </c>
      <c r="M19" s="38">
        <v>0</v>
      </c>
      <c r="N19" s="39"/>
      <c r="O19" s="38">
        <v>6</v>
      </c>
      <c r="P19" s="38">
        <v>0</v>
      </c>
      <c r="Q19" s="38">
        <v>3</v>
      </c>
      <c r="R19" s="40"/>
      <c r="S19" s="50">
        <f t="shared" si="0"/>
        <v>19</v>
      </c>
      <c r="T19" s="41">
        <f t="shared" si="1"/>
        <v>0.003298611111111111</v>
      </c>
      <c r="U19" s="42">
        <v>0.014560185185185183</v>
      </c>
      <c r="V19" s="42"/>
      <c r="W19" s="43">
        <f t="shared" si="2"/>
        <v>0.017858796296296293</v>
      </c>
      <c r="X19" s="36">
        <v>9</v>
      </c>
      <c r="Y19" s="44">
        <f t="shared" si="3"/>
        <v>187.48481166464154</v>
      </c>
      <c r="Z19" s="36" t="s">
        <v>12</v>
      </c>
      <c r="AA19" s="49"/>
      <c r="AC19" s="15">
        <f t="shared" si="4"/>
        <v>1</v>
      </c>
    </row>
    <row r="20" spans="1:29" ht="21.75" customHeight="1">
      <c r="A20" s="48">
        <v>10</v>
      </c>
      <c r="B20" s="59" t="s">
        <v>52</v>
      </c>
      <c r="C20" s="35">
        <v>1995</v>
      </c>
      <c r="D20" s="59" t="s">
        <v>51</v>
      </c>
      <c r="E20" s="60" t="s">
        <v>43</v>
      </c>
      <c r="F20" s="37">
        <v>0</v>
      </c>
      <c r="G20" s="38">
        <v>6</v>
      </c>
      <c r="H20" s="39"/>
      <c r="I20" s="38">
        <v>0</v>
      </c>
      <c r="J20" s="38">
        <v>0</v>
      </c>
      <c r="K20" s="39"/>
      <c r="L20" s="38">
        <v>0</v>
      </c>
      <c r="M20" s="38">
        <v>6</v>
      </c>
      <c r="N20" s="39"/>
      <c r="O20" s="38">
        <v>6</v>
      </c>
      <c r="P20" s="38">
        <v>0</v>
      </c>
      <c r="Q20" s="38">
        <v>1</v>
      </c>
      <c r="R20" s="40"/>
      <c r="S20" s="50">
        <f t="shared" si="0"/>
        <v>19</v>
      </c>
      <c r="T20" s="41">
        <f t="shared" si="1"/>
        <v>0.003298611111111111</v>
      </c>
      <c r="U20" s="42">
        <v>0.015196759259259259</v>
      </c>
      <c r="V20" s="42"/>
      <c r="W20" s="43">
        <f t="shared" si="2"/>
        <v>0.01849537037037037</v>
      </c>
      <c r="X20" s="36">
        <v>10</v>
      </c>
      <c r="Y20" s="44">
        <f t="shared" si="3"/>
        <v>194.16767922235724</v>
      </c>
      <c r="Z20" s="36" t="s">
        <v>12</v>
      </c>
      <c r="AA20" s="49"/>
      <c r="AC20" s="15">
        <f t="shared" si="4"/>
        <v>10</v>
      </c>
    </row>
    <row r="21" spans="1:29" ht="21.75" customHeight="1">
      <c r="A21" s="48">
        <v>11</v>
      </c>
      <c r="B21" s="59" t="s">
        <v>45</v>
      </c>
      <c r="C21" s="35">
        <v>1993</v>
      </c>
      <c r="D21" s="59" t="s">
        <v>42</v>
      </c>
      <c r="E21" s="60" t="s">
        <v>68</v>
      </c>
      <c r="F21" s="37">
        <v>0</v>
      </c>
      <c r="G21" s="38">
        <v>5</v>
      </c>
      <c r="H21" s="39"/>
      <c r="I21" s="38">
        <v>0</v>
      </c>
      <c r="J21" s="38">
        <v>0</v>
      </c>
      <c r="K21" s="39"/>
      <c r="L21" s="38">
        <v>0</v>
      </c>
      <c r="M21" s="38">
        <v>3</v>
      </c>
      <c r="N21" s="39"/>
      <c r="O21" s="38">
        <v>0</v>
      </c>
      <c r="P21" s="38">
        <v>0</v>
      </c>
      <c r="Q21" s="38">
        <v>3</v>
      </c>
      <c r="R21" s="40"/>
      <c r="S21" s="50">
        <f t="shared" si="0"/>
        <v>11</v>
      </c>
      <c r="T21" s="41">
        <f t="shared" si="1"/>
        <v>0.0019097222222222224</v>
      </c>
      <c r="U21" s="42">
        <v>0.02262731481481482</v>
      </c>
      <c r="V21" s="42"/>
      <c r="W21" s="43">
        <f t="shared" si="2"/>
        <v>0.02453703703703704</v>
      </c>
      <c r="X21" s="36">
        <v>11</v>
      </c>
      <c r="Y21" s="44">
        <f t="shared" si="3"/>
        <v>257.5941676792224</v>
      </c>
      <c r="Z21" s="36" t="s">
        <v>12</v>
      </c>
      <c r="AA21" s="49"/>
      <c r="AC21" s="15">
        <f t="shared" si="4"/>
        <v>1</v>
      </c>
    </row>
    <row r="22" spans="1:29" ht="21.75" customHeight="1">
      <c r="A22" s="48">
        <v>12</v>
      </c>
      <c r="B22" s="59" t="s">
        <v>55</v>
      </c>
      <c r="C22" s="35">
        <v>1997</v>
      </c>
      <c r="D22" s="59" t="s">
        <v>42</v>
      </c>
      <c r="E22" s="60" t="s">
        <v>56</v>
      </c>
      <c r="F22" s="37">
        <v>0</v>
      </c>
      <c r="G22" s="38">
        <v>5</v>
      </c>
      <c r="H22" s="39"/>
      <c r="I22" s="38">
        <v>0</v>
      </c>
      <c r="J22" s="38">
        <v>0</v>
      </c>
      <c r="K22" s="39"/>
      <c r="L22" s="38">
        <v>0</v>
      </c>
      <c r="M22" s="38">
        <v>11</v>
      </c>
      <c r="N22" s="39"/>
      <c r="O22" s="38">
        <v>16</v>
      </c>
      <c r="P22" s="38">
        <v>0</v>
      </c>
      <c r="Q22" s="38">
        <v>0</v>
      </c>
      <c r="R22" s="40"/>
      <c r="S22" s="50">
        <f t="shared" si="0"/>
        <v>32</v>
      </c>
      <c r="T22" s="41">
        <f t="shared" si="1"/>
        <v>0.005555555555555556</v>
      </c>
      <c r="U22" s="42">
        <v>0.023217592592592592</v>
      </c>
      <c r="V22" s="42"/>
      <c r="W22" s="43">
        <f t="shared" si="2"/>
        <v>0.02877314814814815</v>
      </c>
      <c r="X22" s="36">
        <v>12</v>
      </c>
      <c r="Y22" s="44">
        <f t="shared" si="3"/>
        <v>302.06561360874844</v>
      </c>
      <c r="Z22" s="36" t="s">
        <v>12</v>
      </c>
      <c r="AA22" s="49"/>
      <c r="AC22" s="15">
        <f t="shared" si="4"/>
        <v>1</v>
      </c>
    </row>
    <row r="23" spans="1:29" ht="21.75" customHeight="1">
      <c r="A23" s="48">
        <v>13</v>
      </c>
      <c r="B23" s="59" t="s">
        <v>73</v>
      </c>
      <c r="C23" s="35">
        <v>1992</v>
      </c>
      <c r="D23" s="59" t="s">
        <v>42</v>
      </c>
      <c r="E23" s="60" t="s">
        <v>43</v>
      </c>
      <c r="F23" s="37">
        <v>0</v>
      </c>
      <c r="G23" s="38">
        <v>0</v>
      </c>
      <c r="H23" s="39"/>
      <c r="I23" s="38">
        <v>0</v>
      </c>
      <c r="J23" s="38">
        <v>3</v>
      </c>
      <c r="K23" s="39"/>
      <c r="L23" s="38">
        <v>0</v>
      </c>
      <c r="M23" s="38">
        <v>0</v>
      </c>
      <c r="N23" s="39"/>
      <c r="O23" s="38">
        <v>0</v>
      </c>
      <c r="P23" s="38">
        <v>0</v>
      </c>
      <c r="Q23" s="38">
        <v>40</v>
      </c>
      <c r="R23" s="40"/>
      <c r="S23" s="50">
        <f t="shared" si="0"/>
        <v>43</v>
      </c>
      <c r="T23" s="41">
        <f t="shared" si="1"/>
        <v>0.007465277777777778</v>
      </c>
      <c r="U23" s="42">
        <v>0.027777777777777776</v>
      </c>
      <c r="V23" s="42"/>
      <c r="W23" s="43">
        <f t="shared" si="2"/>
        <v>0.035243055555555555</v>
      </c>
      <c r="X23" s="36">
        <v>13</v>
      </c>
      <c r="Y23" s="44">
        <f t="shared" si="3"/>
        <v>369.9878493317132</v>
      </c>
      <c r="Z23" s="36" t="s">
        <v>12</v>
      </c>
      <c r="AA23" s="49"/>
      <c r="AC23" s="15">
        <f t="shared" si="4"/>
        <v>10</v>
      </c>
    </row>
    <row r="24" spans="1:29" ht="21.75" customHeight="1">
      <c r="A24" s="48">
        <v>14</v>
      </c>
      <c r="B24" s="59" t="s">
        <v>46</v>
      </c>
      <c r="C24" s="35">
        <v>1996</v>
      </c>
      <c r="D24" s="59" t="s">
        <v>42</v>
      </c>
      <c r="E24" s="60" t="s">
        <v>68</v>
      </c>
      <c r="F24" s="37">
        <v>0</v>
      </c>
      <c r="G24" s="38">
        <v>8</v>
      </c>
      <c r="H24" s="39"/>
      <c r="I24" s="38">
        <v>0</v>
      </c>
      <c r="J24" s="38">
        <v>0</v>
      </c>
      <c r="K24" s="39"/>
      <c r="L24" s="38">
        <v>7</v>
      </c>
      <c r="M24" s="38">
        <v>3</v>
      </c>
      <c r="N24" s="39"/>
      <c r="O24" s="38">
        <v>0</v>
      </c>
      <c r="P24" s="38">
        <v>1</v>
      </c>
      <c r="Q24" s="38">
        <v>43</v>
      </c>
      <c r="R24" s="40"/>
      <c r="S24" s="50">
        <f t="shared" si="0"/>
        <v>62</v>
      </c>
      <c r="T24" s="41">
        <f t="shared" si="1"/>
        <v>0.010763888888888889</v>
      </c>
      <c r="U24" s="42">
        <v>0.027777777777777776</v>
      </c>
      <c r="V24" s="42"/>
      <c r="W24" s="43">
        <f t="shared" si="2"/>
        <v>0.03854166666666667</v>
      </c>
      <c r="X24" s="36">
        <v>14</v>
      </c>
      <c r="Y24" s="44">
        <f t="shared" si="3"/>
        <v>404.6172539489672</v>
      </c>
      <c r="Z24" s="36" t="s">
        <v>12</v>
      </c>
      <c r="AA24" s="49"/>
      <c r="AC24" s="15">
        <f t="shared" si="4"/>
        <v>1</v>
      </c>
    </row>
    <row r="25" spans="1:29" ht="21.75" customHeight="1">
      <c r="A25" s="48">
        <v>15</v>
      </c>
      <c r="B25" s="59" t="s">
        <v>74</v>
      </c>
      <c r="C25" s="35">
        <v>1997</v>
      </c>
      <c r="D25" s="59" t="s">
        <v>79</v>
      </c>
      <c r="E25" s="60" t="s">
        <v>68</v>
      </c>
      <c r="F25" s="37">
        <v>6</v>
      </c>
      <c r="G25" s="38">
        <v>4</v>
      </c>
      <c r="H25" s="39"/>
      <c r="I25" s="38">
        <v>0</v>
      </c>
      <c r="J25" s="38">
        <v>16</v>
      </c>
      <c r="K25" s="39"/>
      <c r="L25" s="38">
        <v>0</v>
      </c>
      <c r="M25" s="38">
        <v>40</v>
      </c>
      <c r="N25" s="39"/>
      <c r="O25" s="38">
        <v>40</v>
      </c>
      <c r="P25" s="38">
        <v>40</v>
      </c>
      <c r="Q25" s="38">
        <v>40</v>
      </c>
      <c r="R25" s="40"/>
      <c r="S25" s="50">
        <f t="shared" si="0"/>
        <v>186</v>
      </c>
      <c r="T25" s="41">
        <f t="shared" si="1"/>
        <v>0.03229166666666667</v>
      </c>
      <c r="U25" s="42">
        <v>0.027777777777777776</v>
      </c>
      <c r="V25" s="42"/>
      <c r="W25" s="43">
        <f t="shared" si="2"/>
        <v>0.060069444444444446</v>
      </c>
      <c r="X25" s="36">
        <v>15</v>
      </c>
      <c r="Y25" s="44">
        <f t="shared" si="3"/>
        <v>630.6196840826246</v>
      </c>
      <c r="Z25" s="36" t="s">
        <v>12</v>
      </c>
      <c r="AA25" s="49"/>
      <c r="AC25" s="15">
        <f t="shared" si="4"/>
        <v>1</v>
      </c>
    </row>
    <row r="26" spans="1:29" ht="21.75" customHeight="1">
      <c r="A26" s="61">
        <v>16</v>
      </c>
      <c r="B26" s="62" t="s">
        <v>75</v>
      </c>
      <c r="C26" s="63">
        <v>1990</v>
      </c>
      <c r="D26" s="62" t="s">
        <v>51</v>
      </c>
      <c r="E26" s="64" t="s">
        <v>56</v>
      </c>
      <c r="F26" s="65">
        <v>10</v>
      </c>
      <c r="G26" s="66">
        <v>4</v>
      </c>
      <c r="H26" s="67"/>
      <c r="I26" s="66">
        <v>0</v>
      </c>
      <c r="J26" s="66">
        <v>1</v>
      </c>
      <c r="K26" s="67"/>
      <c r="L26" s="66">
        <v>0</v>
      </c>
      <c r="M26" s="66">
        <v>7</v>
      </c>
      <c r="N26" s="67"/>
      <c r="O26" s="66">
        <v>0</v>
      </c>
      <c r="P26" s="66">
        <v>0</v>
      </c>
      <c r="Q26" s="66">
        <v>0</v>
      </c>
      <c r="R26" s="68"/>
      <c r="S26" s="69">
        <f>SUM(F26:R26)</f>
        <v>22</v>
      </c>
      <c r="T26" s="70">
        <f>S26*$AB$9</f>
        <v>0.0038194444444444448</v>
      </c>
      <c r="U26" s="71">
        <v>0.015150462962962963</v>
      </c>
      <c r="V26" s="71"/>
      <c r="W26" s="72">
        <f>SUM(T26:V26)</f>
        <v>0.018969907407407408</v>
      </c>
      <c r="X26" s="64" t="s">
        <v>72</v>
      </c>
      <c r="Y26" s="73">
        <f>$W26/$W$11*100</f>
        <v>199.1494532199271</v>
      </c>
      <c r="Z26" s="74" t="s">
        <v>12</v>
      </c>
      <c r="AA26" s="49"/>
      <c r="AC26" s="15">
        <f t="shared" si="4"/>
        <v>1</v>
      </c>
    </row>
    <row r="27" spans="1:29" ht="21.75" customHeight="1" thickBot="1">
      <c r="A27" s="61">
        <v>17</v>
      </c>
      <c r="B27" s="62" t="s">
        <v>67</v>
      </c>
      <c r="C27" s="63"/>
      <c r="D27" s="62" t="s">
        <v>76</v>
      </c>
      <c r="E27" s="64" t="s">
        <v>61</v>
      </c>
      <c r="F27" s="65">
        <v>0</v>
      </c>
      <c r="G27" s="66">
        <v>0</v>
      </c>
      <c r="H27" s="67"/>
      <c r="I27" s="66">
        <v>0</v>
      </c>
      <c r="J27" s="66">
        <v>0</v>
      </c>
      <c r="K27" s="67"/>
      <c r="L27" s="66">
        <v>0</v>
      </c>
      <c r="M27" s="66">
        <v>0</v>
      </c>
      <c r="N27" s="67"/>
      <c r="O27" s="66">
        <v>0</v>
      </c>
      <c r="P27" s="66">
        <v>0</v>
      </c>
      <c r="Q27" s="66">
        <v>0</v>
      </c>
      <c r="R27" s="68"/>
      <c r="S27" s="69">
        <f>SUM(F27:R27)</f>
        <v>0</v>
      </c>
      <c r="T27" s="70">
        <f>S27*$AB$9</f>
        <v>0</v>
      </c>
      <c r="U27" s="71">
        <v>0.007141203703703704</v>
      </c>
      <c r="V27" s="71"/>
      <c r="W27" s="72">
        <f>SUM(T27:V27)</f>
        <v>0.007141203703703704</v>
      </c>
      <c r="X27" s="64" t="s">
        <v>72</v>
      </c>
      <c r="Y27" s="73">
        <f>$W27/$W$11*100</f>
        <v>74.96962332928312</v>
      </c>
      <c r="Z27" s="74" t="s">
        <v>12</v>
      </c>
      <c r="AA27" s="49"/>
      <c r="AC27" s="15">
        <f t="shared" si="4"/>
        <v>30</v>
      </c>
    </row>
    <row r="28" spans="1:27" ht="21.75" customHeight="1">
      <c r="A28" s="45"/>
      <c r="B28" s="45"/>
      <c r="C28" s="45"/>
      <c r="D28" s="45"/>
      <c r="E28" s="45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5"/>
      <c r="Y28" s="45"/>
      <c r="Z28" s="45"/>
      <c r="AA28" s="14"/>
    </row>
    <row r="29" spans="1:26" ht="12.75">
      <c r="A29" s="79" t="s">
        <v>30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</sheetData>
  <sheetProtection/>
  <mergeCells count="20">
    <mergeCell ref="AD1:AE1"/>
    <mergeCell ref="B3:Z3"/>
    <mergeCell ref="A5:Z5"/>
    <mergeCell ref="C9:C10"/>
    <mergeCell ref="V9:V10"/>
    <mergeCell ref="A7:Z7"/>
    <mergeCell ref="Z9:Z10"/>
    <mergeCell ref="X9:X10"/>
    <mergeCell ref="Y9:Y10"/>
    <mergeCell ref="A1:Z1"/>
    <mergeCell ref="W9:W10"/>
    <mergeCell ref="D9:D10"/>
    <mergeCell ref="E9:E10"/>
    <mergeCell ref="A9:A10"/>
    <mergeCell ref="B9:B10"/>
    <mergeCell ref="A29:Z29"/>
    <mergeCell ref="F9:R9"/>
    <mergeCell ref="S9:S10"/>
    <mergeCell ref="T9:T10"/>
    <mergeCell ref="U9:U10"/>
  </mergeCells>
  <printOptions horizontalCentered="1"/>
  <pageMargins left="0.31496062992125984" right="0.31496062992125984" top="0.7874015748031497" bottom="0.31496062992125984" header="0.5118110236220472" footer="0.5118110236220472"/>
  <pageSetup fitToHeight="2" fitToWidth="1" horizontalDpi="600" verticalDpi="600" orientation="landscape" paperSize="9" scale="74" r:id="rId1"/>
  <headerFooter alignWithMargins="0">
    <oddHeader>&amp;L&amp;K01+047"Особиста смуга перешкод" Чоловіки&amp;R&amp;K01+047&amp;P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"/>
  <sheetViews>
    <sheetView view="pageBreakPreview" zoomScale="80" zoomScaleNormal="71" zoomScaleSheetLayoutView="80" zoomScalePageLayoutView="0" workbookViewId="0" topLeftCell="A1">
      <selection activeCell="B15" sqref="B15"/>
    </sheetView>
  </sheetViews>
  <sheetFormatPr defaultColWidth="9.00390625" defaultRowHeight="12.75"/>
  <cols>
    <col min="1" max="1" width="4.375" style="4" customWidth="1"/>
    <col min="2" max="2" width="38.75390625" style="4" customWidth="1"/>
    <col min="3" max="3" width="6.625" style="4" customWidth="1"/>
    <col min="4" max="4" width="32.00390625" style="4" customWidth="1"/>
    <col min="5" max="5" width="6.25390625" style="4" customWidth="1"/>
    <col min="6" max="7" width="5.00390625" style="13" customWidth="1"/>
    <col min="8" max="8" width="2.125" style="13" customWidth="1"/>
    <col min="9" max="10" width="5.00390625" style="13" customWidth="1"/>
    <col min="11" max="11" width="2.125" style="13" customWidth="1"/>
    <col min="12" max="13" width="5.00390625" style="13" customWidth="1"/>
    <col min="14" max="14" width="2.25390625" style="13" customWidth="1"/>
    <col min="15" max="16" width="5.00390625" style="13" hidden="1" customWidth="1"/>
    <col min="17" max="17" width="5.00390625" style="13" customWidth="1"/>
    <col min="18" max="18" width="2.125" style="13" customWidth="1"/>
    <col min="19" max="19" width="6.625" style="13" customWidth="1"/>
    <col min="20" max="20" width="7.75390625" style="13" customWidth="1"/>
    <col min="21" max="22" width="8.25390625" style="13" customWidth="1"/>
    <col min="23" max="23" width="8.875" style="13" customWidth="1"/>
    <col min="24" max="24" width="5.75390625" style="4" customWidth="1"/>
    <col min="25" max="25" width="8.125" style="4" customWidth="1"/>
    <col min="26" max="27" width="5.875" style="4" customWidth="1"/>
    <col min="28" max="28" width="9.25390625" style="4" customWidth="1"/>
    <col min="29" max="16384" width="9.125" style="4" customWidth="1"/>
  </cols>
  <sheetData>
    <row r="1" spans="1:39" s="6" customFormat="1" ht="33.75" customHeight="1">
      <c r="A1" s="84" t="s">
        <v>35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3"/>
      <c r="AB1" s="4"/>
      <c r="AC1" s="16"/>
      <c r="AD1" s="83"/>
      <c r="AE1" s="83"/>
      <c r="AF1" s="16"/>
      <c r="AG1" s="5"/>
      <c r="AH1" s="5"/>
      <c r="AI1" s="5"/>
      <c r="AJ1" s="5"/>
      <c r="AK1" s="4"/>
      <c r="AL1" s="4"/>
      <c r="AM1" s="4"/>
    </row>
    <row r="2" spans="28:39" s="6" customFormat="1" ht="6" customHeight="1">
      <c r="AB2" s="4"/>
      <c r="AC2" s="16"/>
      <c r="AD2" s="7"/>
      <c r="AE2" s="7"/>
      <c r="AF2" s="16"/>
      <c r="AG2" s="7"/>
      <c r="AH2" s="7"/>
      <c r="AI2" s="7"/>
      <c r="AJ2" s="7"/>
      <c r="AK2" s="4"/>
      <c r="AL2" s="4"/>
      <c r="AM2" s="4"/>
    </row>
    <row r="3" spans="1:39" s="10" customFormat="1" ht="30.75" customHeight="1">
      <c r="A3" s="6"/>
      <c r="B3" s="84" t="s">
        <v>27</v>
      </c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"/>
      <c r="AB3" s="9"/>
      <c r="AC3" s="17"/>
      <c r="AD3" s="18"/>
      <c r="AE3" s="18"/>
      <c r="AF3" s="17"/>
      <c r="AG3" s="9"/>
      <c r="AJ3" s="9"/>
      <c r="AK3" s="9"/>
      <c r="AL3" s="9"/>
      <c r="AM3" s="9"/>
    </row>
    <row r="4" spans="1:39" s="6" customFormat="1" ht="12.75">
      <c r="A4" s="22" t="s">
        <v>28</v>
      </c>
      <c r="B4" s="23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 s="24" t="s">
        <v>17</v>
      </c>
      <c r="AB4" s="4"/>
      <c r="AC4" s="16"/>
      <c r="AD4" s="19"/>
      <c r="AE4" s="19"/>
      <c r="AF4" s="16"/>
      <c r="AG4" s="4"/>
      <c r="AJ4" s="4"/>
      <c r="AK4" s="4"/>
      <c r="AL4" s="4"/>
      <c r="AM4" s="4"/>
    </row>
    <row r="5" spans="1:37" s="10" customFormat="1" ht="12.75" customHeight="1">
      <c r="A5" s="85" t="s">
        <v>13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"/>
      <c r="AB5" s="9"/>
      <c r="AC5" s="17"/>
      <c r="AD5" s="18"/>
      <c r="AE5" s="18"/>
      <c r="AF5" s="17"/>
      <c r="AG5" s="9"/>
      <c r="AJ5" s="9"/>
      <c r="AK5" s="9"/>
    </row>
    <row r="6" spans="1:37" s="6" customFormat="1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52" t="s">
        <v>37</v>
      </c>
      <c r="X6" s="53" t="s">
        <v>38</v>
      </c>
      <c r="Y6"/>
      <c r="Z6"/>
      <c r="AB6" s="4"/>
      <c r="AC6" s="16"/>
      <c r="AD6" s="19"/>
      <c r="AE6" s="19"/>
      <c r="AF6" s="16"/>
      <c r="AG6" s="4"/>
      <c r="AJ6" s="4"/>
      <c r="AK6" s="4"/>
    </row>
    <row r="7" spans="1:37" s="10" customFormat="1" ht="12.75" customHeight="1">
      <c r="A7" s="85" t="s">
        <v>29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"/>
      <c r="AB7" s="9"/>
      <c r="AC7" s="17"/>
      <c r="AD7" s="18"/>
      <c r="AE7" s="18"/>
      <c r="AF7" s="17"/>
      <c r="AG7" s="9"/>
      <c r="AJ7" s="9"/>
      <c r="AK7" s="9"/>
    </row>
    <row r="8" spans="4:32" s="9" customFormat="1" ht="15.75" thickBot="1">
      <c r="D8" t="s">
        <v>14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 s="11" t="s">
        <v>3</v>
      </c>
      <c r="X8" s="1">
        <f>SUM(AC11:AC16)*2</f>
        <v>266</v>
      </c>
      <c r="Y8" s="12" t="s">
        <v>4</v>
      </c>
      <c r="Z8"/>
      <c r="AC8" s="17"/>
      <c r="AD8" s="18"/>
      <c r="AE8" s="18"/>
      <c r="AF8" s="17"/>
    </row>
    <row r="9" spans="1:28" ht="16.5" customHeight="1" thickBot="1">
      <c r="A9" s="77" t="s">
        <v>7</v>
      </c>
      <c r="B9" s="77" t="s">
        <v>0</v>
      </c>
      <c r="C9" s="86" t="s">
        <v>31</v>
      </c>
      <c r="D9" s="77" t="s">
        <v>1</v>
      </c>
      <c r="E9" s="75" t="s">
        <v>8</v>
      </c>
      <c r="F9" s="81" t="s">
        <v>9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75" t="s">
        <v>10</v>
      </c>
      <c r="T9" s="75" t="s">
        <v>11</v>
      </c>
      <c r="U9" s="75" t="s">
        <v>16</v>
      </c>
      <c r="V9" s="75" t="s">
        <v>15</v>
      </c>
      <c r="W9" s="75" t="s">
        <v>36</v>
      </c>
      <c r="X9" s="75" t="s">
        <v>2</v>
      </c>
      <c r="Y9" s="75" t="s">
        <v>5</v>
      </c>
      <c r="Z9" s="75" t="s">
        <v>6</v>
      </c>
      <c r="AA9" s="2"/>
      <c r="AB9" s="13">
        <v>0.00017361111111111112</v>
      </c>
    </row>
    <row r="10" spans="1:27" ht="79.5" customHeight="1" thickBot="1">
      <c r="A10" s="78"/>
      <c r="B10" s="78"/>
      <c r="C10" s="87"/>
      <c r="D10" s="78"/>
      <c r="E10" s="76"/>
      <c r="F10" s="20" t="s">
        <v>22</v>
      </c>
      <c r="G10" s="21" t="s">
        <v>20</v>
      </c>
      <c r="H10" s="26" t="s">
        <v>19</v>
      </c>
      <c r="I10" s="21" t="s">
        <v>32</v>
      </c>
      <c r="J10" s="21" t="s">
        <v>21</v>
      </c>
      <c r="K10" s="26" t="s">
        <v>33</v>
      </c>
      <c r="L10" s="21" t="s">
        <v>18</v>
      </c>
      <c r="M10" s="21" t="s">
        <v>21</v>
      </c>
      <c r="N10" s="26" t="s">
        <v>40</v>
      </c>
      <c r="O10" s="54"/>
      <c r="P10" s="54"/>
      <c r="Q10" s="21" t="s">
        <v>41</v>
      </c>
      <c r="R10" s="26" t="s">
        <v>23</v>
      </c>
      <c r="S10" s="76"/>
      <c r="T10" s="76"/>
      <c r="U10" s="76"/>
      <c r="V10" s="76"/>
      <c r="W10" s="76"/>
      <c r="X10" s="76"/>
      <c r="Y10" s="76"/>
      <c r="Z10" s="76"/>
      <c r="AA10" s="2"/>
    </row>
    <row r="11" spans="1:29" ht="25.5" customHeight="1">
      <c r="A11" s="47">
        <v>1</v>
      </c>
      <c r="B11" s="57" t="s">
        <v>26</v>
      </c>
      <c r="C11" s="25">
        <v>1992</v>
      </c>
      <c r="D11" s="57" t="s">
        <v>42</v>
      </c>
      <c r="E11" s="58" t="s">
        <v>61</v>
      </c>
      <c r="F11" s="27">
        <v>0</v>
      </c>
      <c r="G11" s="28">
        <v>3</v>
      </c>
      <c r="H11" s="29"/>
      <c r="I11" s="28">
        <v>0</v>
      </c>
      <c r="J11" s="28">
        <v>3</v>
      </c>
      <c r="K11" s="29"/>
      <c r="L11" s="28">
        <v>0</v>
      </c>
      <c r="M11" s="28">
        <v>0</v>
      </c>
      <c r="N11" s="29"/>
      <c r="O11" s="28"/>
      <c r="P11" s="28"/>
      <c r="Q11" s="28">
        <v>0</v>
      </c>
      <c r="R11" s="30"/>
      <c r="S11" s="51">
        <f aca="true" t="shared" si="0" ref="S11:S17">SUM(F11:R11)</f>
        <v>6</v>
      </c>
      <c r="T11" s="31">
        <f aca="true" t="shared" si="1" ref="T11:T17">S11*$AB$9</f>
        <v>0.0010416666666666667</v>
      </c>
      <c r="U11" s="56">
        <v>0.007060185185185184</v>
      </c>
      <c r="V11" s="32">
        <v>0.0011342592592592591</v>
      </c>
      <c r="W11" s="43">
        <f aca="true" t="shared" si="2" ref="W11:W17">SUM(T11:V11)</f>
        <v>0.00923611111111111</v>
      </c>
      <c r="X11" s="58" t="s">
        <v>43</v>
      </c>
      <c r="Y11" s="34">
        <f>$W11/$W$11*100</f>
        <v>100</v>
      </c>
      <c r="Z11" s="58" t="s">
        <v>69</v>
      </c>
      <c r="AA11" s="49"/>
      <c r="AB11" s="16"/>
      <c r="AC11" s="15">
        <f>IF(E11="МСУ",100,IF(E11="КМСУ",30,IF(E11="І",10,IF(E11="ІІ",3,IF(OR(E11="ІІІ",E11="І юн"),1,IF(E11="ІІ юн",0.3,IF(E11="ІІІ юн",0.1,0)))))))</f>
        <v>30</v>
      </c>
    </row>
    <row r="12" spans="1:29" ht="25.5" customHeight="1">
      <c r="A12" s="48">
        <v>2</v>
      </c>
      <c r="B12" s="59" t="s">
        <v>65</v>
      </c>
      <c r="C12" s="35">
        <v>1994</v>
      </c>
      <c r="D12" s="59" t="s">
        <v>47</v>
      </c>
      <c r="E12" s="60" t="s">
        <v>61</v>
      </c>
      <c r="F12" s="37">
        <v>3</v>
      </c>
      <c r="G12" s="38">
        <v>3</v>
      </c>
      <c r="H12" s="39"/>
      <c r="I12" s="38">
        <v>0</v>
      </c>
      <c r="J12" s="38">
        <v>0</v>
      </c>
      <c r="K12" s="39"/>
      <c r="L12" s="38">
        <v>0</v>
      </c>
      <c r="M12" s="38">
        <v>0</v>
      </c>
      <c r="N12" s="39"/>
      <c r="O12" s="38"/>
      <c r="P12" s="38"/>
      <c r="Q12" s="38">
        <v>1</v>
      </c>
      <c r="R12" s="40"/>
      <c r="S12" s="50">
        <f t="shared" si="0"/>
        <v>7</v>
      </c>
      <c r="T12" s="41">
        <f t="shared" si="1"/>
        <v>0.0012152777777777778</v>
      </c>
      <c r="U12" s="55">
        <v>0.009085648148148148</v>
      </c>
      <c r="V12" s="42">
        <v>0.0008449074074074075</v>
      </c>
      <c r="W12" s="43">
        <f t="shared" si="2"/>
        <v>0.011145833333333332</v>
      </c>
      <c r="X12" s="60" t="s">
        <v>60</v>
      </c>
      <c r="Y12" s="44">
        <f aca="true" t="shared" si="3" ref="Y12:Y17">$W12/$W$11*100</f>
        <v>120.67669172932331</v>
      </c>
      <c r="Z12" s="60" t="s">
        <v>70</v>
      </c>
      <c r="AA12" s="49"/>
      <c r="AB12" s="16"/>
      <c r="AC12" s="15">
        <f aca="true" t="shared" si="4" ref="AC12:AC17">IF(E12="МСУ",100,IF(E12="КМСУ",30,IF(E12="І",10,IF(E12="ІІ",3,IF(OR(E12="ІІІ",E12="І юн"),1,IF(E12="ІІ юн",0.3,IF(E12="ІІІ юн",0.1,0)))))))</f>
        <v>30</v>
      </c>
    </row>
    <row r="13" spans="1:29" ht="25.5" customHeight="1">
      <c r="A13" s="48">
        <v>3</v>
      </c>
      <c r="B13" s="59" t="s">
        <v>62</v>
      </c>
      <c r="C13" s="35">
        <v>1994</v>
      </c>
      <c r="D13" s="59" t="s">
        <v>42</v>
      </c>
      <c r="E13" s="60" t="s">
        <v>61</v>
      </c>
      <c r="F13" s="37">
        <v>1</v>
      </c>
      <c r="G13" s="38">
        <v>0</v>
      </c>
      <c r="H13" s="39"/>
      <c r="I13" s="38">
        <v>0</v>
      </c>
      <c r="J13" s="38">
        <v>1</v>
      </c>
      <c r="K13" s="39"/>
      <c r="L13" s="38">
        <v>0</v>
      </c>
      <c r="M13" s="38">
        <v>1</v>
      </c>
      <c r="N13" s="39"/>
      <c r="O13" s="38"/>
      <c r="P13" s="38"/>
      <c r="Q13" s="38">
        <v>0</v>
      </c>
      <c r="R13" s="40"/>
      <c r="S13" s="50">
        <f t="shared" si="0"/>
        <v>3</v>
      </c>
      <c r="T13" s="41">
        <f t="shared" si="1"/>
        <v>0.0005208333333333333</v>
      </c>
      <c r="U13" s="42">
        <v>0.011145833333333334</v>
      </c>
      <c r="V13" s="42">
        <v>0.0016666666666666668</v>
      </c>
      <c r="W13" s="43">
        <f t="shared" si="2"/>
        <v>0.013333333333333334</v>
      </c>
      <c r="X13" s="60" t="s">
        <v>56</v>
      </c>
      <c r="Y13" s="44">
        <f t="shared" si="3"/>
        <v>144.36090225563913</v>
      </c>
      <c r="Z13" s="60" t="s">
        <v>71</v>
      </c>
      <c r="AA13" s="49"/>
      <c r="AC13" s="15">
        <f t="shared" si="4"/>
        <v>30</v>
      </c>
    </row>
    <row r="14" spans="1:29" ht="25.5" customHeight="1">
      <c r="A14" s="48">
        <v>4</v>
      </c>
      <c r="B14" s="59" t="s">
        <v>59</v>
      </c>
      <c r="C14" s="35">
        <v>1995</v>
      </c>
      <c r="D14" s="59" t="s">
        <v>42</v>
      </c>
      <c r="E14" s="60" t="s">
        <v>60</v>
      </c>
      <c r="F14" s="37">
        <v>0</v>
      </c>
      <c r="G14" s="38">
        <v>3</v>
      </c>
      <c r="H14" s="39"/>
      <c r="I14" s="38">
        <v>0</v>
      </c>
      <c r="J14" s="38">
        <v>0</v>
      </c>
      <c r="K14" s="39"/>
      <c r="L14" s="38">
        <v>0</v>
      </c>
      <c r="M14" s="38">
        <v>0</v>
      </c>
      <c r="N14" s="39"/>
      <c r="O14" s="38"/>
      <c r="P14" s="38"/>
      <c r="Q14" s="38">
        <v>1</v>
      </c>
      <c r="R14" s="40"/>
      <c r="S14" s="50">
        <f t="shared" si="0"/>
        <v>4</v>
      </c>
      <c r="T14" s="41">
        <f t="shared" si="1"/>
        <v>0.0006944444444444445</v>
      </c>
      <c r="U14" s="42">
        <v>0.012743055555555556</v>
      </c>
      <c r="V14" s="42">
        <v>0.0013425925925925925</v>
      </c>
      <c r="W14" s="43">
        <f t="shared" si="2"/>
        <v>0.014780092592592593</v>
      </c>
      <c r="X14" s="36">
        <v>4</v>
      </c>
      <c r="Y14" s="44">
        <f t="shared" si="3"/>
        <v>160.02506265664164</v>
      </c>
      <c r="Z14" s="60" t="s">
        <v>71</v>
      </c>
      <c r="AA14" s="49"/>
      <c r="AC14" s="15">
        <f t="shared" si="4"/>
        <v>3</v>
      </c>
    </row>
    <row r="15" spans="1:29" ht="25.5" customHeight="1">
      <c r="A15" s="48">
        <v>5</v>
      </c>
      <c r="B15" s="59" t="s">
        <v>63</v>
      </c>
      <c r="C15" s="35">
        <v>1994</v>
      </c>
      <c r="D15" s="59" t="s">
        <v>51</v>
      </c>
      <c r="E15" s="60" t="s">
        <v>43</v>
      </c>
      <c r="F15" s="37">
        <v>0</v>
      </c>
      <c r="G15" s="38">
        <v>1</v>
      </c>
      <c r="H15" s="39"/>
      <c r="I15" s="38">
        <v>0</v>
      </c>
      <c r="J15" s="38">
        <v>1</v>
      </c>
      <c r="K15" s="39"/>
      <c r="L15" s="38">
        <v>0</v>
      </c>
      <c r="M15" s="38">
        <v>1</v>
      </c>
      <c r="N15" s="39"/>
      <c r="O15" s="38"/>
      <c r="P15" s="38"/>
      <c r="Q15" s="38">
        <v>6</v>
      </c>
      <c r="R15" s="40"/>
      <c r="S15" s="50">
        <f t="shared" si="0"/>
        <v>9</v>
      </c>
      <c r="T15" s="41">
        <f t="shared" si="1"/>
        <v>0.0015625</v>
      </c>
      <c r="U15" s="42">
        <v>0.01298611111111111</v>
      </c>
      <c r="V15" s="42">
        <v>0.0013078703703703705</v>
      </c>
      <c r="W15" s="43">
        <f t="shared" si="2"/>
        <v>0.01585648148148148</v>
      </c>
      <c r="X15" s="36">
        <v>5</v>
      </c>
      <c r="Y15" s="44">
        <f t="shared" si="3"/>
        <v>171.67919799498745</v>
      </c>
      <c r="Z15" s="60" t="s">
        <v>71</v>
      </c>
      <c r="AA15" s="49"/>
      <c r="AC15" s="15">
        <f t="shared" si="4"/>
        <v>10</v>
      </c>
    </row>
    <row r="16" spans="1:29" ht="25.5" customHeight="1">
      <c r="A16" s="48">
        <v>6</v>
      </c>
      <c r="B16" s="59" t="s">
        <v>77</v>
      </c>
      <c r="C16" s="35">
        <v>1996</v>
      </c>
      <c r="D16" s="59" t="s">
        <v>78</v>
      </c>
      <c r="E16" s="60" t="s">
        <v>61</v>
      </c>
      <c r="F16" s="37">
        <v>0</v>
      </c>
      <c r="G16" s="38">
        <v>7</v>
      </c>
      <c r="H16" s="39"/>
      <c r="I16" s="38">
        <v>0</v>
      </c>
      <c r="J16" s="38">
        <v>0</v>
      </c>
      <c r="K16" s="39"/>
      <c r="L16" s="38">
        <v>50</v>
      </c>
      <c r="M16" s="38">
        <v>40</v>
      </c>
      <c r="N16" s="39"/>
      <c r="O16" s="38"/>
      <c r="P16" s="38"/>
      <c r="Q16" s="38">
        <v>0</v>
      </c>
      <c r="R16" s="40"/>
      <c r="S16" s="50">
        <f t="shared" si="0"/>
        <v>97</v>
      </c>
      <c r="T16" s="41">
        <f t="shared" si="1"/>
        <v>0.016840277777777777</v>
      </c>
      <c r="U16" s="42">
        <v>0.022222222222222223</v>
      </c>
      <c r="V16" s="42">
        <v>0.0006134259259259259</v>
      </c>
      <c r="W16" s="43">
        <f t="shared" si="2"/>
        <v>0.03967592592592593</v>
      </c>
      <c r="X16" s="36">
        <v>6</v>
      </c>
      <c r="Y16" s="44">
        <f t="shared" si="3"/>
        <v>429.5739348370928</v>
      </c>
      <c r="Z16" s="36" t="s">
        <v>12</v>
      </c>
      <c r="AA16" s="49"/>
      <c r="AC16" s="15">
        <f t="shared" si="4"/>
        <v>30</v>
      </c>
    </row>
    <row r="17" spans="1:29" ht="25.5" customHeight="1" thickBot="1">
      <c r="A17" s="48">
        <v>7</v>
      </c>
      <c r="B17" s="59" t="s">
        <v>44</v>
      </c>
      <c r="C17" s="35">
        <v>1995</v>
      </c>
      <c r="D17" s="59" t="s">
        <v>42</v>
      </c>
      <c r="E17" s="60" t="s">
        <v>68</v>
      </c>
      <c r="F17" s="37">
        <v>0</v>
      </c>
      <c r="G17" s="38">
        <v>16</v>
      </c>
      <c r="H17" s="39"/>
      <c r="I17" s="38">
        <v>43</v>
      </c>
      <c r="J17" s="38">
        <v>40</v>
      </c>
      <c r="K17" s="39"/>
      <c r="L17" s="38">
        <v>40</v>
      </c>
      <c r="M17" s="38">
        <v>40</v>
      </c>
      <c r="N17" s="39"/>
      <c r="O17" s="38"/>
      <c r="P17" s="38"/>
      <c r="Q17" s="38">
        <v>40</v>
      </c>
      <c r="R17" s="40"/>
      <c r="S17" s="50">
        <f t="shared" si="0"/>
        <v>219</v>
      </c>
      <c r="T17" s="41">
        <f t="shared" si="1"/>
        <v>0.03802083333333334</v>
      </c>
      <c r="U17" s="42">
        <v>0.022222222222222223</v>
      </c>
      <c r="V17" s="42">
        <v>0</v>
      </c>
      <c r="W17" s="43">
        <f t="shared" si="2"/>
        <v>0.060243055555555564</v>
      </c>
      <c r="X17" s="36">
        <v>7</v>
      </c>
      <c r="Y17" s="44">
        <f t="shared" si="3"/>
        <v>652.2556390977446</v>
      </c>
      <c r="Z17" s="36" t="s">
        <v>12</v>
      </c>
      <c r="AA17" s="49"/>
      <c r="AC17" s="15">
        <f t="shared" si="4"/>
        <v>1</v>
      </c>
    </row>
    <row r="18" spans="1:27" ht="21.75" customHeight="1">
      <c r="A18" s="45"/>
      <c r="B18" s="45"/>
      <c r="C18" s="45"/>
      <c r="D18" s="45"/>
      <c r="E18" s="45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5"/>
      <c r="Y18" s="45"/>
      <c r="Z18" s="45"/>
      <c r="AA18" s="14"/>
    </row>
    <row r="19" spans="1:26" ht="12.75">
      <c r="A19" s="79" t="s">
        <v>30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</sheetData>
  <sheetProtection/>
  <mergeCells count="20">
    <mergeCell ref="A1:Z1"/>
    <mergeCell ref="AD1:AE1"/>
    <mergeCell ref="B3:Z3"/>
    <mergeCell ref="A5:Z5"/>
    <mergeCell ref="A7:Z7"/>
    <mergeCell ref="A9:A10"/>
    <mergeCell ref="B9:B10"/>
    <mergeCell ref="C9:C10"/>
    <mergeCell ref="Y9:Y10"/>
    <mergeCell ref="Z9:Z10"/>
    <mergeCell ref="A19:Z19"/>
    <mergeCell ref="F9:R9"/>
    <mergeCell ref="S9:S10"/>
    <mergeCell ref="T9:T10"/>
    <mergeCell ref="E9:E10"/>
    <mergeCell ref="V9:V10"/>
    <mergeCell ref="U9:U10"/>
    <mergeCell ref="D9:D10"/>
    <mergeCell ref="W9:W10"/>
    <mergeCell ref="X9:X10"/>
  </mergeCells>
  <printOptions horizontalCentered="1"/>
  <pageMargins left="0.31496062992125984" right="0.31496062992125984" top="0.7874015748031497" bottom="0.31496062992125984" header="0.5118110236220472" footer="0.5118110236220472"/>
  <pageSetup fitToHeight="1" fitToWidth="1" horizontalDpi="600" verticalDpi="600" orientation="landscape" paperSize="9" scale="75" r:id="rId1"/>
  <headerFooter alignWithMargins="0">
    <oddHeader>&amp;L&amp;K01+047"Особиста смуга перешкод". Жінки&amp;R&amp;K01+047&amp;P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Inna</cp:lastModifiedBy>
  <cp:lastPrinted>2014-01-27T08:28:54Z</cp:lastPrinted>
  <dcterms:created xsi:type="dcterms:W3CDTF">2007-10-07T17:08:14Z</dcterms:created>
  <dcterms:modified xsi:type="dcterms:W3CDTF">2014-01-27T08:46:21Z</dcterms:modified>
  <cp:category/>
  <cp:version/>
  <cp:contentType/>
  <cp:contentStatus/>
</cp:coreProperties>
</file>