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9240" tabRatio="855" firstSheet="2" activeTab="6"/>
  </bookViews>
  <sheets>
    <sheet name="ЄСКУ_Сп.тур." sheetId="1" state="hidden" r:id="rId1"/>
    <sheet name="№-ра учасн." sheetId="2" state="hidden" r:id="rId2"/>
    <sheet name="Проток.рез.КСП" sheetId="3" r:id="rId3"/>
    <sheet name="КСП_іменні" sheetId="4" r:id="rId4"/>
    <sheet name="Прот.рез.Кр.-пох." sheetId="5" r:id="rId5"/>
    <sheet name="Кр.-пох._іменні" sheetId="6" r:id="rId6"/>
    <sheet name="Проток.рез.Чемп." sheetId="7" r:id="rId7"/>
  </sheets>
  <definedNames>
    <definedName name="_xlfn.COUNTIFS" hidden="1">#NAME?</definedName>
    <definedName name="_xlfn.IFERROR" hidden="1">#NAME?</definedName>
    <definedName name="_xlfn.SUMIFS" hidden="1">#NAME?</definedName>
    <definedName name="_xlnm.Print_Titles" localSheetId="5">'Кр.-пох._іменні'!$1:$13</definedName>
    <definedName name="_xlnm.Print_Titles" localSheetId="3">'КСП_іменні'!$1:$13</definedName>
    <definedName name="_xlnm.Print_Area" localSheetId="1">'№-ра учасн.'!$A$1:$B$324</definedName>
    <definedName name="_xlnm.Print_Area" localSheetId="5">'Кр.-пох._іменні'!$A$1:$J$143</definedName>
    <definedName name="_xlnm.Print_Area" localSheetId="3">'КСП_іменні'!$A$1:$J$142</definedName>
    <definedName name="_xlnm.Print_Area" localSheetId="4">'Прот.рез.Кр.-пох.'!$A$1:$AU$35</definedName>
    <definedName name="_xlnm.Print_Area" localSheetId="2">'Проток.рез.КСП'!$A$1:$S$40</definedName>
    <definedName name="_xlnm.Print_Area" localSheetId="6">'Проток.рез.Чемп.'!$A$1:$G$33</definedName>
    <definedName name="Час_проходження" localSheetId="2">'Проток.рез.КСП'!$Q$12:$Q$38</definedName>
    <definedName name="Час_проходження" localSheetId="6">'Проток.рез.Чемп.'!$F$10:$F$29</definedName>
    <definedName name="Час_проходження">#REF!</definedName>
    <definedName name="Штрафний_час" localSheetId="2">'Проток.рез.КСП'!#REF!</definedName>
    <definedName name="Штрафний_час" localSheetId="6">'Проток.рез.Чемп.'!#REF!</definedName>
    <definedName name="Штрафний_час">#REF!</definedName>
  </definedNames>
  <calcPr fullCalcOnLoad="1"/>
</workbook>
</file>

<file path=xl/comments2.xml><?xml version="1.0" encoding="utf-8"?>
<comments xmlns="http://schemas.openxmlformats.org/spreadsheetml/2006/main">
  <authors>
    <author>Sera@Vadym</author>
  </authors>
  <commentList>
    <comment ref="A2" authorId="0">
      <text>
        <r>
          <rPr>
            <b/>
            <sz val="9"/>
            <rFont val="Tahoma"/>
            <family val="2"/>
          </rPr>
          <t>При наступних параметрах при друці на форматі А4 виводяться 12 номерів (2 совбччика по 6 номерів) висотою 46 мм, що підходить до ширини широкого скотчу (48 мм):</t>
        </r>
        <r>
          <rPr>
            <sz val="9"/>
            <rFont val="Tahoma"/>
            <family val="2"/>
          </rPr>
          <t xml:space="preserve">
строка з командою - 21 піксель;
строка з номером - 148 пікселів;
строка з учасником - 21 піксель;
всі поля по 0,5;
масштаб 100% від натуральної величини.</t>
        </r>
      </text>
    </comment>
  </commentList>
</comments>
</file>

<file path=xl/sharedStrings.xml><?xml version="1.0" encoding="utf-8"?>
<sst xmlns="http://schemas.openxmlformats.org/spreadsheetml/2006/main" count="1447" uniqueCount="347">
  <si>
    <t>№ з/п</t>
  </si>
  <si>
    <t>Результат</t>
  </si>
  <si>
    <t>Місце</t>
  </si>
  <si>
    <t>ПРОТОКОЛ РЕЗУЛЬТАТІВ</t>
  </si>
  <si>
    <t>Відносний результат</t>
  </si>
  <si>
    <t>м.Нетішин</t>
  </si>
  <si>
    <t>м.Шепетівка</t>
  </si>
  <si>
    <t>м.Старокостянтинів</t>
  </si>
  <si>
    <t>КМСУ</t>
  </si>
  <si>
    <t>Назва команди</t>
  </si>
  <si>
    <t>Білогірський р-н</t>
  </si>
  <si>
    <t>Віньковецький р-н</t>
  </si>
  <si>
    <t>Деражнянський р-н</t>
  </si>
  <si>
    <t>Ізяславський р-н</t>
  </si>
  <si>
    <t>Кам.-Подільський р-н</t>
  </si>
  <si>
    <t>Красилівський р-н</t>
  </si>
  <si>
    <t>Полонський р-н</t>
  </si>
  <si>
    <t>Славутський р-н</t>
  </si>
  <si>
    <t>Дунаєвецький р-н</t>
  </si>
  <si>
    <t>Новоушицький р-н</t>
  </si>
  <si>
    <t>Віньковецького р-ну</t>
  </si>
  <si>
    <t>Ізяславського р-ну</t>
  </si>
  <si>
    <t>Красилівського р-ну</t>
  </si>
  <si>
    <t>Полонського р-ну</t>
  </si>
  <si>
    <t>Старокостянтин. р-н</t>
  </si>
  <si>
    <t>Хмельницький р-н</t>
  </si>
  <si>
    <t>Чемеровецький р-н</t>
  </si>
  <si>
    <t>Шепетівський р-н</t>
  </si>
  <si>
    <t>м.Кам.-Подільський</t>
  </si>
  <si>
    <t>м.Славута</t>
  </si>
  <si>
    <t>м.Хмельницький</t>
  </si>
  <si>
    <t>м.Шепетівки</t>
  </si>
  <si>
    <t>І</t>
  </si>
  <si>
    <t>ІІ</t>
  </si>
  <si>
    <t>ІІІ</t>
  </si>
  <si>
    <t>Дунаєвецького р-ну</t>
  </si>
  <si>
    <t>Хитрюк І.В.</t>
  </si>
  <si>
    <t>Сума штрафів</t>
  </si>
  <si>
    <t>Штрафний час</t>
  </si>
  <si>
    <t>ХМЕЛЬНИЦЬКИЙ ОБЛАСНИЙ ЦЕНТР ТУРИЗМУ І КРАЄЗНАВСТВА УЧНІВСЬКОЇ МОЛОДІ</t>
  </si>
  <si>
    <t>МСУ</t>
  </si>
  <si>
    <t>Новіцький С.В.</t>
  </si>
  <si>
    <t>м.Славути</t>
  </si>
  <si>
    <t>—</t>
  </si>
  <si>
    <t>Лук'янчук О.В.</t>
  </si>
  <si>
    <t>Славутського р-ну</t>
  </si>
  <si>
    <t>І с.р.</t>
  </si>
  <si>
    <t>ІІІ с.р.</t>
  </si>
  <si>
    <t>ІІ с.р.</t>
  </si>
  <si>
    <t>КМС</t>
  </si>
  <si>
    <t>Ранг дистанції:</t>
  </si>
  <si>
    <t>!!! в номерах учасників команди під номером 2700 можливі зміни у клітинках з назвою команди (у порівняні з рештою) !!!</t>
  </si>
  <si>
    <t>ІІІ с.р.
І ю.р.</t>
  </si>
  <si>
    <t>ІІ ю.р.</t>
  </si>
  <si>
    <t>% від результату переможця</t>
  </si>
  <si>
    <t>-</t>
  </si>
  <si>
    <t>Клас дистанції:</t>
  </si>
  <si>
    <t>(англ.)</t>
  </si>
  <si>
    <t>І юн.р.</t>
  </si>
  <si>
    <t>ІІ юн.р.</t>
  </si>
  <si>
    <t>ЗЧ дистанції:</t>
  </si>
  <si>
    <r>
      <t>№</t>
    </r>
    <r>
      <rPr>
        <sz val="11"/>
        <rFont val="Times New Roman"/>
        <family val="1"/>
      </rPr>
      <t xml:space="preserve"> з/п</t>
    </r>
  </si>
  <si>
    <t>Час проход-ження</t>
  </si>
  <si>
    <t>Підйом по схилу</t>
  </si>
  <si>
    <t>ЗЧ</t>
  </si>
  <si>
    <t>Вид програми –  дистанція "Командна смуга перешкод" ІІІ класу</t>
  </si>
  <si>
    <t>Технічні результати спортсменів першої шістки для системи "Спортивний результат"</t>
  </si>
  <si>
    <t>Зайняте місце</t>
  </si>
  <si>
    <t>Прізвище, ім’я та по батькові спортсменів в команді</t>
  </si>
  <si>
    <t>Рік, день, місяць народження</t>
  </si>
  <si>
    <t>Абсолютний результат</t>
  </si>
  <si>
    <t>Виконанаий норматив</t>
  </si>
  <si>
    <t>Прізвище, ініціали тренера</t>
  </si>
  <si>
    <r>
      <t>№</t>
    </r>
    <r>
      <rPr>
        <sz val="12"/>
        <rFont val="Times New Roman"/>
        <family val="1"/>
      </rPr>
      <t xml:space="preserve"> з/п</t>
    </r>
  </si>
  <si>
    <t>Дистанція: "Командна смуга перешкод", III клас</t>
  </si>
  <si>
    <t>Чемеровецького р-ну</t>
  </si>
  <si>
    <t>Білогірського р-ну</t>
  </si>
  <si>
    <t>м.Хмельницького</t>
  </si>
  <si>
    <t>Гаєвський Б.О.</t>
  </si>
  <si>
    <t>Кам.-Подільського р-ну</t>
  </si>
  <si>
    <t>Визначення методом інтерполяції значень відносних результатів для виконання нормативів спортивних розрядів та звань.</t>
  </si>
  <si>
    <t xml:space="preserve">Ранг змагань на дистанції - </t>
  </si>
  <si>
    <t>Регіон (область, АР Крим, м.м.Київ,Севастополь)</t>
  </si>
  <si>
    <t>КМСУ – до</t>
  </si>
  <si>
    <t>I – до</t>
  </si>
  <si>
    <t>II – до</t>
  </si>
  <si>
    <t>III – до</t>
  </si>
  <si>
    <t>_________________</t>
  </si>
  <si>
    <t>Розряд, звання спортсме-на</t>
  </si>
  <si>
    <t>Спуск по схилу</t>
  </si>
  <si>
    <t>Вимоги виконання спортивних розрядів на дистанції:</t>
  </si>
  <si>
    <t>Посишен В.В.</t>
  </si>
  <si>
    <t>Дзеба Святослав Володимирович</t>
  </si>
  <si>
    <t>Беркута Микола Валерійович</t>
  </si>
  <si>
    <t>Юрчук Максим Вікторович</t>
  </si>
  <si>
    <t>Яворський Володимир Миколайович</t>
  </si>
  <si>
    <t>Яворський Олег Віталійович</t>
  </si>
  <si>
    <t>Василишин Віталій Іванович</t>
  </si>
  <si>
    <t>Швець Віталій Васильович</t>
  </si>
  <si>
    <t>Варава В.М.</t>
  </si>
  <si>
    <t>Комкар Володимир Сергійович</t>
  </si>
  <si>
    <t>Загоронюк Юрій Олександрович</t>
  </si>
  <si>
    <t>Чілій Володимир Анатолійович</t>
  </si>
  <si>
    <t>б/р</t>
  </si>
  <si>
    <t>Мулик Ярослав Євгенійович</t>
  </si>
  <si>
    <t>Стасюк Олександр Анатолійович</t>
  </si>
  <si>
    <t>Вакульчук Крістіна Григорівна</t>
  </si>
  <si>
    <t>Сукач Олександр Андрійович</t>
  </si>
  <si>
    <t>Лук'янчук Олександр Вікторович</t>
  </si>
  <si>
    <t>Гула Володимир Миколайович</t>
  </si>
  <si>
    <t>Суховій Андрій Ілліч</t>
  </si>
  <si>
    <t>Посишен Віталій Володимирович</t>
  </si>
  <si>
    <t>Яворський Руслан Іванович</t>
  </si>
  <si>
    <t>Дубіневич Олександр Васильович</t>
  </si>
  <si>
    <t>Швець Сергій Володимирович</t>
  </si>
  <si>
    <t>Гонголь Оксана Василівна</t>
  </si>
  <si>
    <t>Козар Тетяна Василівна</t>
  </si>
  <si>
    <t>Габай Юрій Васильович</t>
  </si>
  <si>
    <t>Мулько Михайло Володимиович</t>
  </si>
  <si>
    <t>Дідур Андрій Олегович</t>
  </si>
  <si>
    <t>Флік А.А.</t>
  </si>
  <si>
    <t>Полевий Юрій Богданович</t>
  </si>
  <si>
    <t>Касапчук Сергій Якович</t>
  </si>
  <si>
    <t>Кондратюк Іван Миколайович</t>
  </si>
  <si>
    <t>Зінчук Лариса Романівна</t>
  </si>
  <si>
    <t>м. Нетішина</t>
  </si>
  <si>
    <t>Андрійчук Борис Володимирович</t>
  </si>
  <si>
    <t>Крижанівський Олексій Юрійович</t>
  </si>
  <si>
    <t>Заруденська Юлія Сергіївна</t>
  </si>
  <si>
    <t>Новіцький Сергій Віталійович</t>
  </si>
  <si>
    <t>Задворний Василь Миколайович</t>
  </si>
  <si>
    <t>Декалов Дмитро Валентинович</t>
  </si>
  <si>
    <t>Хитрюк Ігор Владиславович</t>
  </si>
  <si>
    <t>Підлісний Григорій Володимирович</t>
  </si>
  <si>
    <t>Заторжинський Олександр Михайлович</t>
  </si>
  <si>
    <t>Швець Олександр Олександрович</t>
  </si>
  <si>
    <t>Захаров Дмитро Іванович</t>
  </si>
  <si>
    <t>Янчук Ярослав Сергійович</t>
  </si>
  <si>
    <t>Гаєвький Богдан Олегович</t>
  </si>
  <si>
    <t>Спортивний суддя національної категорії:</t>
  </si>
  <si>
    <t>(спортивний суддя національної категорії категорії)</t>
  </si>
  <si>
    <t>ПРОТОКОЛ ЗАГАЛЬНОГО ЗАЛІКУ</t>
  </si>
  <si>
    <t>Конкурсна програма</t>
  </si>
  <si>
    <t>"залік"</t>
  </si>
  <si>
    <t>Сума місць на технічних дист-ціях</t>
  </si>
  <si>
    <t>ПЗЧ-1</t>
  </si>
  <si>
    <t>ПЗЧ-2</t>
  </si>
  <si>
    <t>Деражнянського р-ну</t>
  </si>
  <si>
    <t>Скорбатюк Олег Олегович</t>
  </si>
  <si>
    <t>Скорбатюк Олена Олегівна</t>
  </si>
  <si>
    <t>Сінькевич Олександр Анатолійович</t>
  </si>
  <si>
    <t>Сінькевич Андрій Анатолійович</t>
  </si>
  <si>
    <t>Мазур Віталій Миколайович</t>
  </si>
  <si>
    <t>Проценко Наталія Анатоліївна</t>
  </si>
  <si>
    <t>Мусіюк Ірина Олександрівна</t>
  </si>
  <si>
    <t>Борей Іван Петрович</t>
  </si>
  <si>
    <t>Ткачук Тетяна Анатоліївна</t>
  </si>
  <si>
    <t>Козачук Роман Іванович</t>
  </si>
  <si>
    <t>Гетманчук Олена Володимирівна</t>
  </si>
  <si>
    <t>Комкар В. С.</t>
  </si>
  <si>
    <t>Швець Аліна Василівна</t>
  </si>
  <si>
    <t>Яворський В.М.</t>
  </si>
  <si>
    <t>Піддубняк Віктор Анатолійович</t>
  </si>
  <si>
    <t>Танащук Олександр Сергійович</t>
  </si>
  <si>
    <t>Кулішов Роман Валерійович</t>
  </si>
  <si>
    <t>Іванов Віталій Володимирович</t>
  </si>
  <si>
    <t>Касапчук С.Я.</t>
  </si>
  <si>
    <t>Батажук Андрій Ігорович</t>
  </si>
  <si>
    <t>м.Кам’янця-Подільського</t>
  </si>
  <si>
    <t>Герасимчук Віталій Валерійович</t>
  </si>
  <si>
    <t>Калашнік Віталій Анатолійович</t>
  </si>
  <si>
    <t>Безкоровайний Олександр Володимирович</t>
  </si>
  <si>
    <t>Лісовський К.Е.</t>
  </si>
  <si>
    <t>Герич Володимир Володимирович</t>
  </si>
  <si>
    <t>Василинчук Сергій Олександрович</t>
  </si>
  <si>
    <t>Слободян Тетяна Михайлівна</t>
  </si>
  <si>
    <t>Чорнюк Андрій Валерійович</t>
  </si>
  <si>
    <t>Цісар Марина Володимирівна</t>
  </si>
  <si>
    <t>Лісовський Костянтин Едвардович</t>
  </si>
  <si>
    <t>Шепетівського р-ну</t>
  </si>
  <si>
    <t>Хмельницького р-ну</t>
  </si>
  <si>
    <t>Новоушицького р-ну</t>
  </si>
  <si>
    <t>ПРОТОКОЛ № 1</t>
  </si>
  <si>
    <t>ПРОТОКОЛ  РЕЗУЛЬТАТІВ</t>
  </si>
  <si>
    <t>КОМАНДА</t>
  </si>
  <si>
    <t>Час перевищення ОЧ</t>
  </si>
  <si>
    <t>Штраф за перевищення ОЧ</t>
  </si>
  <si>
    <t>1 етап</t>
  </si>
  <si>
    <t>2 етап</t>
  </si>
  <si>
    <t>3 етап</t>
  </si>
  <si>
    <t>4 етап</t>
  </si>
  <si>
    <t>5 етап</t>
  </si>
  <si>
    <t>6 етап</t>
  </si>
  <si>
    <t>7 етап</t>
  </si>
  <si>
    <t>8 етап</t>
  </si>
  <si>
    <t>9 етап</t>
  </si>
  <si>
    <t>10 етап</t>
  </si>
  <si>
    <t>бали за обраний варіант</t>
  </si>
  <si>
    <t>штраф</t>
  </si>
  <si>
    <t>Департамент освіти і науки Хмельницької обласної державної адміністрації</t>
  </si>
  <si>
    <t>Чемпіонат області серед працівників закладів освіти з пішохідного туризму "Листопад-2014"</t>
  </si>
  <si>
    <t>Славутський р-н Хмельницької обл.</t>
  </si>
  <si>
    <t>09-13 жовтня 2014 року</t>
  </si>
  <si>
    <t>Чуб Олександр Дмитрович</t>
  </si>
  <si>
    <t>Денисюк Дмитро Віталійович</t>
  </si>
  <si>
    <t>Ковальчук Алла Юріївна</t>
  </si>
  <si>
    <t>Змагання – Чемпіонат області серед працівників закладів освіти з пішохідного туризму "Листопад-2014"</t>
  </si>
  <si>
    <t>Місце проведення – Славутський р-н Хмельницької обл.</t>
  </si>
  <si>
    <t>Терміни проведення змагань – 09-13 жовтня 2014 року</t>
  </si>
  <si>
    <t>Траверс схилу</t>
  </si>
  <si>
    <t>Виготов-лення нош та трансп. потер-пілого</t>
  </si>
  <si>
    <t>Навісна перепра-ва через яр</t>
  </si>
  <si>
    <t>Перепра-ва по мотузці з пери-лами</t>
  </si>
  <si>
    <t>Крутопо-хила перепра-ва</t>
  </si>
  <si>
    <t>штрафи на етапах</t>
  </si>
  <si>
    <t>Командна смуга перешкод,
III кл.</t>
  </si>
  <si>
    <t>"Крос-похід",
IV кл.</t>
  </si>
  <si>
    <t>Класифікаційні норми та вимоги "Спортивний туризм" (Наказ Міністерства молоді та спорту України "Про затвердження Класифікаційних норм та вимог Єдиної спортивної класифікації України з неолімпійських видів спорту" від 24.04.2014 № 1305).</t>
  </si>
  <si>
    <t>Класифікаційна таблиця</t>
  </si>
  <si>
    <t>Таблиця 4</t>
  </si>
  <si>
    <t>Кваліфікаційний ранг змагань на окремій дистанції (бали)</t>
  </si>
  <si>
    <t>IV</t>
  </si>
  <si>
    <t>— відсутні у "Класифікаційній таблиці" - значення, що потрібні для роботи функцій по визначенню "% від результату переможця" необхідних для виконання нормативу при визначенному ранзі дистанції, при рангу дистанції "2400".</t>
  </si>
  <si>
    <t>Умови виконання нормативів спортивних звань та розрядних вимог у виді програми "Змагання з видів спортивного туризму (пішохідного, лижного, гірського, водного, велосипедного, автомототуризму, вітрильного, спелеологічного)":</t>
  </si>
  <si>
    <t>1. Спортивне звання "Майстер спорту України" присвоюється за умови участі в офіційних всеукраїнських змаганнях команд або спортсменів в особистих змаганнях у виді програми, які представляють не менше 8 регіонів України.</t>
  </si>
  <si>
    <t>2. Спортивне звання "Майстер спорту України" присвоюється з 15 років.</t>
  </si>
  <si>
    <t>3. Спортивні розряди у змаганнях зі спортивного туризму присвоюються у тому випадку, якщо на дистанціях мають заліковий результат не менше 6 команд (спортсменів) і при виконанні вимог до відповідного класу дистанції.</t>
  </si>
  <si>
    <t>4. Вимоги до класу дистанцій у змаганнях зі спортивного туризму визначаються окремо у кожному з видів туризму у відповідному розділі правил змагань зі спортивного туризму.</t>
  </si>
  <si>
    <t>5. У разі проведення змагань на дистанціях у закритих приміщеннях присвоюються тільки спортивні розряди.</t>
  </si>
  <si>
    <t>6. Спортивні звання і розряди присвоюються тільки з видів спортивного туризму (пішохідний, лижний, гірський, водний, велосипедний, автомототуризм, вітрильний, спелеологічний).</t>
  </si>
  <si>
    <t>7. Спортивне звання "Майстер спорту України" присвоюється за результатами змагань не нижче ІІІ рангу.</t>
  </si>
  <si>
    <t>Майстер спорту України
1 - у командних або 1-2 - в особистих - на чемпіонаті України на двох дистанціях (одна з дистанцій може бути замінена участю в туристському поході не нижче IV категорії складності) за умови виконання нормативу на дистанції V класу з рангом не нижче 630 балів.</t>
  </si>
  <si>
    <t>Кандидат у майстри спорту України
Виконати вимоги класифікаційної таблиці 4 на двох дистанціях не нижче IV-V класів з кваліфікаційним рангом не нижче 200 балів (одна з дистанцій може бути замінена участю в туристському поході не нижче ІІІ категорії складності).</t>
  </si>
  <si>
    <t>І, II, III розряди, І, II юнацькі розряди
Виконати вимоги класифікаційної таблиці 4 на змаганнях з одного з видів спортивного туризму.</t>
  </si>
  <si>
    <t>І розряд виконується на дистанціях не нижче ІІІ класу;
ІІ розряд виконується на дистанціях не нижче ІІ класу;
III юнацький розряд виконують усі, хто повністю закінчив дистанцію і вклався у контрольний час.</t>
  </si>
  <si>
    <t>Дистанція: "Крос-похід", IV клас</t>
  </si>
  <si>
    <t xml:space="preserve">Б о н у с н а   ч а с т и н а </t>
  </si>
  <si>
    <t>Зароблені бали</t>
  </si>
  <si>
    <t xml:space="preserve">О с н о в н а    ч а с т и н а </t>
  </si>
  <si>
    <t>Штрафи дистанції</t>
  </si>
  <si>
    <t>Спуск по схилу (5)</t>
  </si>
  <si>
    <t>Підйом по схилу(7)</t>
  </si>
  <si>
    <t>Траверс схилу(10)</t>
  </si>
  <si>
    <t>Навісна переправа через яр(13)</t>
  </si>
  <si>
    <t>Переправа по мотузці з перилами(8)</t>
  </si>
  <si>
    <t>Крутопохила переправа «вниз»(14)</t>
  </si>
  <si>
    <t>Крутопохила переправа вниз</t>
  </si>
  <si>
    <t>Переправа по мотузці з перилами</t>
  </si>
  <si>
    <t>Рух по жердинах</t>
  </si>
  <si>
    <t xml:space="preserve">Долік. доп.+ трансп-ня пот-го </t>
  </si>
  <si>
    <t>Колода</t>
  </si>
  <si>
    <t>Навісна</t>
  </si>
  <si>
    <t>час про-ня</t>
  </si>
  <si>
    <t>тех. штраф</t>
  </si>
  <si>
    <t>ПРОТОКОЛ № 2</t>
  </si>
  <si>
    <t>Вид програми –  дистанція "Крос-похід" IV класу</t>
  </si>
  <si>
    <t>Результат бонусної частинии</t>
  </si>
  <si>
    <t>Штраф за невзяті КП дистанції</t>
  </si>
  <si>
    <t>Час проходження етапів основної частини</t>
  </si>
  <si>
    <t>Сума штрафів на основній частині</t>
  </si>
  <si>
    <t>Постійна часу:</t>
  </si>
  <si>
    <t>Мороз Максим Вікторович</t>
  </si>
  <si>
    <t>Матковська Лариса Анатоліївна</t>
  </si>
  <si>
    <t>Сімонович Володимир Володимирович</t>
  </si>
  <si>
    <t>Скурський Сергій Анатолійович</t>
  </si>
  <si>
    <t>Скурський С.А.</t>
  </si>
  <si>
    <t>Михальчук Володимир Олексійович</t>
  </si>
  <si>
    <t>Наконечний Олексій Володимирович</t>
  </si>
  <si>
    <t>Богуславський Вадим Леонідович</t>
  </si>
  <si>
    <t>Кравець Михайло Васильович</t>
  </si>
  <si>
    <t>Кольков Володимир Іванович</t>
  </si>
  <si>
    <t>Артемчук Тетяна Іванівна</t>
  </si>
  <si>
    <t>Сукач Оксана Олексіївна</t>
  </si>
  <si>
    <t>Бабійчук Юля Сергіївна</t>
  </si>
  <si>
    <t>Мельник Анастасія Олександрівна</t>
  </si>
  <si>
    <t>Дмитрук Вадим Миколайович</t>
  </si>
  <si>
    <t>Дубровський Андрій Іванович</t>
  </si>
  <si>
    <t>Скорбатюк О.О.</t>
  </si>
  <si>
    <t>Кравець Інна Володимирівна</t>
  </si>
  <si>
    <t>Баранчук Сергій Олексійович</t>
  </si>
  <si>
    <t>Бійчук Олександр Михайлович</t>
  </si>
  <si>
    <t>Захарків Роман Сергійович</t>
  </si>
  <si>
    <t>Захарків Р.С.</t>
  </si>
  <si>
    <t>Поліщук Віктор Аркадійович</t>
  </si>
  <si>
    <t>Зернюк Альона Василівна</t>
  </si>
  <si>
    <t>Іванов Олександр Леонідович</t>
  </si>
  <si>
    <t>Удра Володимир Петрович</t>
  </si>
  <si>
    <t>Кіра Михайло Вікторович</t>
  </si>
  <si>
    <t>Старокостянтин. р-ну</t>
  </si>
  <si>
    <t>Кожевніков А. В.</t>
  </si>
  <si>
    <t>Демчук Сергій Іванович</t>
  </si>
  <si>
    <t>Маринчак Дмитро Іванович</t>
  </si>
  <si>
    <t>Пастух Олександр Васильович</t>
  </si>
  <si>
    <t>Простапюк Ольга Анатоліївна</t>
  </si>
  <si>
    <t>Кондратюк Лідія Валеріївна</t>
  </si>
  <si>
    <t>Поліщук Андрій Олександрович</t>
  </si>
  <si>
    <t>Кожевніков  Антон Володимирович</t>
  </si>
  <si>
    <t>Червоняк Володимир Михайлович</t>
  </si>
  <si>
    <t>Галагудза Наталія Михайлівна</t>
  </si>
  <si>
    <t>Федчишен Дмитро Вікторович</t>
  </si>
  <si>
    <t>Бабійчук Тарас Миколайович</t>
  </si>
  <si>
    <t>Гудима Зоя Олександрівна</t>
  </si>
  <si>
    <t>Кучер Олексій Васильович</t>
  </si>
  <si>
    <t>Бобров А.В.</t>
  </si>
  <si>
    <t>Левчук Федір Володимирович</t>
  </si>
  <si>
    <t>Білоус Ю.А.</t>
  </si>
  <si>
    <t>Мироненко Василь Олександрович</t>
  </si>
  <si>
    <t>Кринциглов Сергій Миколайович</t>
  </si>
  <si>
    <t>Репецький Максим Анатолійович</t>
  </si>
  <si>
    <t>Попов Олександр Рудольфович</t>
  </si>
  <si>
    <t>Тустановський М,В.</t>
  </si>
  <si>
    <t>Матюх Олександр Сергійович</t>
  </si>
  <si>
    <t>Миць Тетяна Василівна</t>
  </si>
  <si>
    <t>Козир Анатолій Миколайович</t>
  </si>
  <si>
    <t>Рибачок Валентина Іллівна</t>
  </si>
  <si>
    <t>Цішевський О.Б.</t>
  </si>
  <si>
    <t>Куцик Ігор Васильович</t>
  </si>
  <si>
    <t>Мазяр Ростислав Миколайович</t>
  </si>
  <si>
    <t>Кшемінський Сергій Сергійович</t>
  </si>
  <si>
    <t>Іванюк Олександр Аллікович</t>
  </si>
  <si>
    <t>Куцик І.В.</t>
  </si>
  <si>
    <t>Романюк Руслан Миколайович</t>
  </si>
  <si>
    <t>Колимчук Інна Павлівна</t>
  </si>
  <si>
    <t>Лакіда Ганна Сергіївна</t>
  </si>
  <si>
    <t>Герасимчук В.В.</t>
  </si>
  <si>
    <t>Єленок Катерина Володимирівна</t>
  </si>
  <si>
    <t>Бабюк Валентина Троянівна</t>
  </si>
  <si>
    <t>Тимчук Дмитро Вадимович</t>
  </si>
  <si>
    <t>10 жовтня 2014 року</t>
  </si>
  <si>
    <t>Мулько Вікторія Павлівна</t>
  </si>
  <si>
    <t>Гандзюк Володимир Васильович</t>
  </si>
  <si>
    <t>Пушкар Тетяна Василівна</t>
  </si>
  <si>
    <t>11 жовтня 2014 року</t>
  </si>
  <si>
    <t>Дата проведення - 10 жовтня 2014 року</t>
  </si>
  <si>
    <t>Кравчук І.П.</t>
  </si>
  <si>
    <t>Дата проведення - 11 жовтня 2014 року</t>
  </si>
  <si>
    <t/>
  </si>
  <si>
    <t>Головний суддя _________________ Загоруйко Ю.М.</t>
  </si>
  <si>
    <t>Головний секретар _________________ Кіретова І.О.</t>
  </si>
  <si>
    <t>111,58 %</t>
  </si>
  <si>
    <t>126,58 %</t>
  </si>
  <si>
    <t>146,78 %</t>
  </si>
  <si>
    <t>Головний суддя _______________ Загоруйко Ю.М.      Головний секретар_______________ Кіретова І.О.</t>
  </si>
  <si>
    <t xml:space="preserve">В’язан-ня вузлів </t>
  </si>
  <si>
    <t>124,16 %</t>
  </si>
  <si>
    <t>143,55 %</t>
  </si>
  <si>
    <t>183,55 %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</si>
</sst>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400]h:mm:ss\ AM/PM"/>
    <numFmt numFmtId="186" formatCode="[$-422]d\ mmmm\ yyyy&quot; р.&quot;"/>
    <numFmt numFmtId="187" formatCode="h:mm:ss;@"/>
    <numFmt numFmtId="188" formatCode="[h]:mm:ss;@"/>
    <numFmt numFmtId="189" formatCode="[$-FC19]d\ mmmm\ yyyy\ &quot;г.&quot;"/>
    <numFmt numFmtId="190" formatCode="_(&quot;$&quot;* #,##0.00_);_(&quot;$&quot;* \(#,##0.00\);_(&quot;$&quot;* &quot;-&quot;??_);_(@_)"/>
    <numFmt numFmtId="191" formatCode="00000"/>
    <numFmt numFmtId="192" formatCode="yyyy/mm/dd"/>
    <numFmt numFmtId="193" formatCode="dd\.mm\.yyyy;@"/>
    <numFmt numFmtId="194" formatCode="yyyy/dd/mm"/>
  </numFmts>
  <fonts count="8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20"/>
      <name val="Arial Narrow"/>
      <family val="2"/>
    </font>
    <font>
      <b/>
      <i/>
      <sz val="14"/>
      <name val="Arial Narrow"/>
      <family val="2"/>
    </font>
    <font>
      <b/>
      <sz val="124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Arial Cyr"/>
      <family val="0"/>
    </font>
    <font>
      <b/>
      <sz val="12"/>
      <color indexed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Arial Cyr"/>
      <family val="0"/>
    </font>
    <font>
      <i/>
      <sz val="14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sz val="8"/>
      <name val="Arial Cyr"/>
      <family val="2"/>
    </font>
    <font>
      <b/>
      <sz val="9"/>
      <name val="Arial Cyr"/>
      <family val="2"/>
    </font>
    <font>
      <sz val="16"/>
      <name val="Arial Cyr"/>
      <family val="0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60"/>
      <name val="Arial Cyr"/>
      <family val="0"/>
    </font>
    <font>
      <sz val="11"/>
      <color indexed="8"/>
      <name val="Arial Cyr"/>
      <family val="0"/>
    </font>
    <font>
      <i/>
      <sz val="10"/>
      <color indexed="8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C00000"/>
      <name val="Arial Cyr"/>
      <family val="0"/>
    </font>
    <font>
      <sz val="10"/>
      <color theme="9" tint="-0.4999699890613556"/>
      <name val="Arial Cyr"/>
      <family val="0"/>
    </font>
    <font>
      <sz val="11"/>
      <color theme="1"/>
      <name val="Arial Cyr"/>
      <family val="0"/>
    </font>
    <font>
      <i/>
      <sz val="10"/>
      <color theme="1"/>
      <name val="Arial Cyr"/>
      <family val="0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6" tint="-0.4999699890613556"/>
      </right>
      <top>
        <color indexed="63"/>
      </top>
      <bottom>
        <color indexed="63"/>
      </bottom>
    </border>
    <border>
      <left style="thick">
        <color theme="6" tint="-0.4999699890613556"/>
      </left>
      <right/>
      <top/>
      <bottom style="thick">
        <color theme="6" tint="-0.4999699890613556"/>
      </bottom>
    </border>
    <border>
      <left/>
      <right/>
      <top/>
      <bottom style="thick">
        <color theme="6" tint="-0.4999699890613556"/>
      </bottom>
    </border>
    <border>
      <left/>
      <right style="thick">
        <color theme="6" tint="-0.4999699890613556"/>
      </right>
      <top/>
      <bottom style="thick">
        <color theme="6" tint="-0.4999699890613556"/>
      </bottom>
    </border>
    <border>
      <left style="thin">
        <color theme="9" tint="-0.4999699890613556"/>
      </left>
      <right style="thick">
        <color theme="6" tint="-0.4999699890613556"/>
      </right>
      <top style="thick">
        <color theme="6" tint="-0.4999699890613556"/>
      </top>
      <bottom style="thin">
        <color theme="9" tint="-0.4999699890613556"/>
      </bottom>
    </border>
    <border>
      <left>
        <color indexed="63"/>
      </left>
      <right style="medium"/>
      <top style="medium"/>
      <bottom style="medium"/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theme="9" tint="-0.4999699890613556"/>
      </left>
      <right style="thin">
        <color theme="9" tint="-0.4999699890613556"/>
      </right>
      <top style="thick">
        <color theme="6" tint="-0.4999699890613556"/>
      </top>
      <bottom style="thin">
        <color theme="9" tint="-0.4999699890613556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6" tint="-0.4999699890613556"/>
      </left>
      <right>
        <color indexed="63"/>
      </right>
      <top style="thick">
        <color theme="6" tint="-0.4999699890613556"/>
      </top>
      <bottom style="thin">
        <color theme="9" tint="-0.4999699890613556"/>
      </bottom>
    </border>
    <border>
      <left>
        <color indexed="63"/>
      </left>
      <right style="thin">
        <color theme="9" tint="-0.4999699890613556"/>
      </right>
      <top style="thick">
        <color theme="6" tint="-0.4999699890613556"/>
      </top>
      <bottom style="thin">
        <color theme="9" tint="-0.4999699890613556"/>
      </bottom>
    </border>
    <border>
      <left style="thick">
        <color theme="6" tint="-0.4999699890613556"/>
      </left>
      <right>
        <color indexed="63"/>
      </right>
      <top style="thin">
        <color theme="9" tint="-0.4999699890613556"/>
      </top>
      <bottom style="thin">
        <color theme="9" tint="-0.4999699890613556"/>
      </bottom>
    </border>
    <border>
      <left>
        <color indexed="63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ck">
        <color theme="6" tint="-0.4999699890613556"/>
      </left>
      <right>
        <color indexed="63"/>
      </right>
      <top style="thick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6" tint="-0.4999699890613556"/>
      </top>
      <bottom>
        <color indexed="63"/>
      </bottom>
    </border>
    <border>
      <left>
        <color indexed="63"/>
      </left>
      <right style="thick">
        <color theme="6" tint="-0.4999699890613556"/>
      </right>
      <top style="thick">
        <color theme="6" tint="-0.4999699890613556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left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21" fontId="11" fillId="0" borderId="10" xfId="0" applyNumberFormat="1" applyFont="1" applyBorder="1" applyAlignment="1">
      <alignment horizontal="center" vertical="center"/>
    </xf>
    <xf numFmtId="21" fontId="11" fillId="0" borderId="12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21" fontId="11" fillId="0" borderId="11" xfId="0" applyNumberFormat="1" applyFont="1" applyBorder="1" applyAlignment="1">
      <alignment horizontal="center" vertical="center"/>
    </xf>
    <xf numFmtId="21" fontId="11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194" fontId="19" fillId="0" borderId="19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194" fontId="19" fillId="0" borderId="11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194" fontId="19" fillId="0" borderId="22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0" xfId="0" applyNumberFormat="1" applyFont="1" applyAlignment="1">
      <alignment/>
    </xf>
    <xf numFmtId="0" fontId="20" fillId="0" borderId="0" xfId="0" applyFont="1" applyAlignment="1">
      <alignment horizontal="right" vertical="center"/>
    </xf>
    <xf numFmtId="184" fontId="3" fillId="0" borderId="0" xfId="0" applyNumberFormat="1" applyFont="1" applyAlignment="1">
      <alignment horizontal="left"/>
    </xf>
    <xf numFmtId="0" fontId="57" fillId="0" borderId="0" xfId="54" applyAlignment="1">
      <alignment horizontal="right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21" fontId="11" fillId="0" borderId="10" xfId="0" applyNumberFormat="1" applyFont="1" applyFill="1" applyBorder="1" applyAlignment="1">
      <alignment horizontal="center" vertical="center"/>
    </xf>
    <xf numFmtId="0" fontId="11" fillId="33" borderId="26" xfId="0" applyNumberFormat="1" applyFont="1" applyFill="1" applyBorder="1" applyAlignment="1">
      <alignment horizontal="center" vertical="center"/>
    </xf>
    <xf numFmtId="21" fontId="11" fillId="0" borderId="11" xfId="0" applyNumberFormat="1" applyFont="1" applyFill="1" applyBorder="1" applyAlignment="1">
      <alignment horizontal="center" vertical="center"/>
    </xf>
    <xf numFmtId="0" fontId="11" fillId="33" borderId="27" xfId="0" applyNumberFormat="1" applyFont="1" applyFill="1" applyBorder="1" applyAlignment="1">
      <alignment horizontal="center" vertical="center"/>
    </xf>
    <xf numFmtId="0" fontId="57" fillId="19" borderId="28" xfId="54" applyFill="1" applyBorder="1">
      <alignment/>
      <protection/>
    </xf>
    <xf numFmtId="0" fontId="57" fillId="19" borderId="0" xfId="54" applyFill="1" applyBorder="1">
      <alignment/>
      <protection/>
    </xf>
    <xf numFmtId="0" fontId="57" fillId="19" borderId="29" xfId="54" applyFill="1" applyBorder="1">
      <alignment/>
      <protection/>
    </xf>
    <xf numFmtId="0" fontId="57" fillId="19" borderId="30" xfId="54" applyFill="1" applyBorder="1">
      <alignment/>
      <protection/>
    </xf>
    <xf numFmtId="0" fontId="57" fillId="19" borderId="31" xfId="54" applyFill="1" applyBorder="1">
      <alignment/>
      <protection/>
    </xf>
    <xf numFmtId="0" fontId="57" fillId="19" borderId="32" xfId="54" applyFill="1" applyBorder="1">
      <alignment/>
      <protection/>
    </xf>
    <xf numFmtId="0" fontId="74" fillId="19" borderId="33" xfId="54" applyFont="1" applyFill="1" applyBorder="1" applyAlignment="1">
      <alignment horizontal="center" vertical="center"/>
      <protection/>
    </xf>
    <xf numFmtId="0" fontId="75" fillId="0" borderId="17" xfId="54" applyFont="1" applyBorder="1" applyAlignment="1">
      <alignment horizontal="center" vertical="top" wrapText="1"/>
      <protection/>
    </xf>
    <xf numFmtId="0" fontId="75" fillId="0" borderId="34" xfId="54" applyFont="1" applyFill="1" applyBorder="1" applyAlignment="1">
      <alignment horizontal="center" vertical="top" wrapText="1"/>
      <protection/>
    </xf>
    <xf numFmtId="0" fontId="74" fillId="19" borderId="35" xfId="54" applyFont="1" applyFill="1" applyBorder="1" applyAlignment="1">
      <alignment horizontal="center" vertical="center"/>
      <protection/>
    </xf>
    <xf numFmtId="0" fontId="57" fillId="0" borderId="29" xfId="54" applyBorder="1">
      <alignment/>
      <protection/>
    </xf>
    <xf numFmtId="0" fontId="75" fillId="34" borderId="36" xfId="54" applyFont="1" applyFill="1" applyBorder="1" applyAlignment="1">
      <alignment horizontal="center" wrapText="1"/>
      <protection/>
    </xf>
    <xf numFmtId="0" fontId="75" fillId="34" borderId="37" xfId="54" applyFont="1" applyFill="1" applyBorder="1" applyAlignment="1">
      <alignment horizontal="center" wrapText="1"/>
      <protection/>
    </xf>
    <xf numFmtId="0" fontId="57" fillId="0" borderId="28" xfId="54" applyBorder="1">
      <alignment/>
      <protection/>
    </xf>
    <xf numFmtId="0" fontId="58" fillId="0" borderId="0" xfId="54" applyFont="1" applyBorder="1">
      <alignment/>
      <protection/>
    </xf>
    <xf numFmtId="0" fontId="66" fillId="0" borderId="0" xfId="54" applyFont="1" applyBorder="1">
      <alignment/>
      <protection/>
    </xf>
    <xf numFmtId="0" fontId="58" fillId="0" borderId="29" xfId="54" applyFont="1" applyBorder="1">
      <alignment/>
      <protection/>
    </xf>
    <xf numFmtId="0" fontId="76" fillId="0" borderId="36" xfId="54" applyFont="1" applyBorder="1" applyAlignment="1">
      <alignment horizontal="center" wrapText="1"/>
      <protection/>
    </xf>
    <xf numFmtId="0" fontId="76" fillId="0" borderId="37" xfId="54" applyFont="1" applyBorder="1" applyAlignment="1">
      <alignment horizontal="center" wrapText="1"/>
      <protection/>
    </xf>
    <xf numFmtId="0" fontId="65" fillId="16" borderId="28" xfId="54" applyFont="1" applyFill="1" applyBorder="1" applyAlignment="1">
      <alignment wrapText="1"/>
      <protection/>
    </xf>
    <xf numFmtId="2" fontId="65" fillId="16" borderId="0" xfId="54" applyNumberFormat="1" applyFont="1" applyFill="1" applyBorder="1">
      <alignment/>
      <protection/>
    </xf>
    <xf numFmtId="0" fontId="65" fillId="16" borderId="30" xfId="54" applyFont="1" applyFill="1" applyBorder="1" applyAlignment="1">
      <alignment wrapText="1"/>
      <protection/>
    </xf>
    <xf numFmtId="0" fontId="58" fillId="0" borderId="31" xfId="54" applyFont="1" applyBorder="1">
      <alignment/>
      <protection/>
    </xf>
    <xf numFmtId="2" fontId="65" fillId="16" borderId="31" xfId="54" applyNumberFormat="1" applyFont="1" applyFill="1" applyBorder="1">
      <alignment/>
      <protection/>
    </xf>
    <xf numFmtId="0" fontId="58" fillId="0" borderId="32" xfId="54" applyFont="1" applyBorder="1">
      <alignment/>
      <protection/>
    </xf>
    <xf numFmtId="0" fontId="76" fillId="35" borderId="36" xfId="54" applyFont="1" applyFill="1" applyBorder="1" applyAlignment="1">
      <alignment horizontal="center" wrapText="1"/>
      <protection/>
    </xf>
    <xf numFmtId="0" fontId="76" fillId="35" borderId="37" xfId="54" applyFont="1" applyFill="1" applyBorder="1" applyAlignment="1">
      <alignment horizontal="center" wrapText="1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indent="1"/>
    </xf>
    <xf numFmtId="0" fontId="2" fillId="0" borderId="0" xfId="0" applyFont="1" applyAlignment="1">
      <alignment horizontal="right" indent="1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left" vertical="center"/>
    </xf>
    <xf numFmtId="0" fontId="11" fillId="0" borderId="38" xfId="0" applyNumberFormat="1" applyFont="1" applyBorder="1" applyAlignment="1">
      <alignment horizontal="center" vertical="center"/>
    </xf>
    <xf numFmtId="21" fontId="11" fillId="0" borderId="19" xfId="0" applyNumberFormat="1" applyFont="1" applyFill="1" applyBorder="1" applyAlignment="1">
      <alignment horizontal="center" vertical="center"/>
    </xf>
    <xf numFmtId="21" fontId="11" fillId="0" borderId="25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11" fillId="0" borderId="40" xfId="0" applyNumberFormat="1" applyFont="1" applyBorder="1" applyAlignment="1">
      <alignment vertical="center"/>
    </xf>
    <xf numFmtId="0" fontId="11" fillId="0" borderId="4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1" fillId="33" borderId="41" xfId="0" applyNumberFormat="1" applyFont="1" applyFill="1" applyBorder="1" applyAlignment="1">
      <alignment horizontal="center" vertical="center"/>
    </xf>
    <xf numFmtId="21" fontId="11" fillId="0" borderId="42" xfId="0" applyNumberFormat="1" applyFont="1" applyFill="1" applyBorder="1" applyAlignment="1">
      <alignment horizontal="center" vertical="center"/>
    </xf>
    <xf numFmtId="21" fontId="11" fillId="0" borderId="42" xfId="0" applyNumberFormat="1" applyFont="1" applyBorder="1" applyAlignment="1">
      <alignment horizontal="center" vertical="center"/>
    </xf>
    <xf numFmtId="21" fontId="11" fillId="0" borderId="40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24" fillId="0" borderId="1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6" fillId="0" borderId="0" xfId="0" applyFont="1" applyAlignment="1">
      <alignment/>
    </xf>
    <xf numFmtId="0" fontId="25" fillId="0" borderId="0" xfId="0" applyNumberFormat="1" applyFont="1" applyAlignment="1">
      <alignment horizontal="right" vertical="center"/>
    </xf>
    <xf numFmtId="0" fontId="27" fillId="0" borderId="0" xfId="0" applyNumberFormat="1" applyFont="1" applyAlignment="1">
      <alignment/>
    </xf>
    <xf numFmtId="0" fontId="28" fillId="0" borderId="47" xfId="0" applyFont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21" fontId="11" fillId="0" borderId="20" xfId="0" applyNumberFormat="1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48" xfId="0" applyFont="1" applyBorder="1" applyAlignment="1">
      <alignment horizontal="center" vertical="center"/>
    </xf>
    <xf numFmtId="21" fontId="11" fillId="0" borderId="21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1" fontId="11" fillId="0" borderId="4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74" fillId="19" borderId="50" xfId="54" applyFont="1" applyFill="1" applyBorder="1" applyAlignment="1">
      <alignment horizontal="center" vertical="center"/>
      <protection/>
    </xf>
    <xf numFmtId="0" fontId="77" fillId="0" borderId="0" xfId="0" applyFont="1" applyAlignment="1">
      <alignment/>
    </xf>
    <xf numFmtId="0" fontId="22" fillId="0" borderId="51" xfId="0" applyFont="1" applyBorder="1" applyAlignment="1">
      <alignment horizontal="center" vertical="top" wrapText="1"/>
    </xf>
    <xf numFmtId="0" fontId="22" fillId="0" borderId="52" xfId="0" applyFont="1" applyFill="1" applyBorder="1" applyAlignment="1">
      <alignment horizontal="center" vertical="top" wrapText="1"/>
    </xf>
    <xf numFmtId="0" fontId="23" fillId="36" borderId="52" xfId="0" applyFont="1" applyFill="1" applyBorder="1" applyAlignment="1">
      <alignment horizontal="center" vertical="center" textRotation="90" wrapText="1"/>
    </xf>
    <xf numFmtId="0" fontId="22" fillId="0" borderId="52" xfId="0" applyFont="1" applyBorder="1" applyAlignment="1">
      <alignment horizontal="center" vertical="top" wrapText="1"/>
    </xf>
    <xf numFmtId="0" fontId="11" fillId="0" borderId="53" xfId="0" applyNumberFormat="1" applyFont="1" applyBorder="1" applyAlignment="1">
      <alignment horizontal="center" vertical="center"/>
    </xf>
    <xf numFmtId="0" fontId="1" fillId="36" borderId="53" xfId="0" applyNumberFormat="1" applyFont="1" applyFill="1" applyBorder="1" applyAlignment="1">
      <alignment horizontal="center" vertical="center" wrapText="1"/>
    </xf>
    <xf numFmtId="0" fontId="11" fillId="0" borderId="53" xfId="0" applyNumberFormat="1" applyFont="1" applyFill="1" applyBorder="1" applyAlignment="1">
      <alignment horizontal="center" vertical="center"/>
    </xf>
    <xf numFmtId="0" fontId="11" fillId="36" borderId="53" xfId="0" applyNumberFormat="1" applyFont="1" applyFill="1" applyBorder="1" applyAlignment="1">
      <alignment horizontal="center" vertical="center"/>
    </xf>
    <xf numFmtId="0" fontId="11" fillId="0" borderId="54" xfId="0" applyNumberFormat="1" applyFont="1" applyBorder="1" applyAlignment="1">
      <alignment horizontal="center" vertical="center"/>
    </xf>
    <xf numFmtId="0" fontId="1" fillId="36" borderId="54" xfId="0" applyNumberFormat="1" applyFont="1" applyFill="1" applyBorder="1" applyAlignment="1">
      <alignment horizontal="center" vertical="center" wrapText="1"/>
    </xf>
    <xf numFmtId="0" fontId="11" fillId="0" borderId="54" xfId="0" applyNumberFormat="1" applyFont="1" applyFill="1" applyBorder="1" applyAlignment="1">
      <alignment horizontal="center" vertical="center"/>
    </xf>
    <xf numFmtId="0" fontId="11" fillId="36" borderId="54" xfId="0" applyNumberFormat="1" applyFont="1" applyFill="1" applyBorder="1" applyAlignment="1">
      <alignment horizontal="center" vertical="center"/>
    </xf>
    <xf numFmtId="0" fontId="11" fillId="0" borderId="55" xfId="0" applyNumberFormat="1" applyFont="1" applyBorder="1" applyAlignment="1">
      <alignment horizontal="center" vertical="center"/>
    </xf>
    <xf numFmtId="0" fontId="1" fillId="36" borderId="55" xfId="0" applyNumberFormat="1" applyFont="1" applyFill="1" applyBorder="1" applyAlignment="1">
      <alignment horizontal="center" vertical="center" wrapText="1"/>
    </xf>
    <xf numFmtId="0" fontId="11" fillId="0" borderId="55" xfId="0" applyNumberFormat="1" applyFont="1" applyFill="1" applyBorder="1" applyAlignment="1">
      <alignment horizontal="center" vertical="center"/>
    </xf>
    <xf numFmtId="0" fontId="11" fillId="36" borderId="55" xfId="0" applyNumberFormat="1" applyFont="1" applyFill="1" applyBorder="1" applyAlignment="1">
      <alignment horizontal="center" vertical="center"/>
    </xf>
    <xf numFmtId="0" fontId="11" fillId="0" borderId="56" xfId="0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0" fontId="1" fillId="36" borderId="57" xfId="0" applyNumberFormat="1" applyFont="1" applyFill="1" applyBorder="1" applyAlignment="1">
      <alignment horizontal="center" vertical="center" wrapText="1"/>
    </xf>
    <xf numFmtId="0" fontId="11" fillId="0" borderId="57" xfId="0" applyNumberFormat="1" applyFont="1" applyFill="1" applyBorder="1" applyAlignment="1">
      <alignment horizontal="center" vertical="center"/>
    </xf>
    <xf numFmtId="0" fontId="11" fillId="36" borderId="57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top" wrapText="1"/>
    </xf>
    <xf numFmtId="0" fontId="28" fillId="0" borderId="34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/>
    </xf>
    <xf numFmtId="21" fontId="11" fillId="0" borderId="51" xfId="0" applyNumberFormat="1" applyFont="1" applyBorder="1" applyAlignment="1">
      <alignment horizontal="center" vertical="center"/>
    </xf>
    <xf numFmtId="21" fontId="11" fillId="0" borderId="49" xfId="0" applyNumberFormat="1" applyFont="1" applyBorder="1" applyAlignment="1">
      <alignment horizontal="center" vertical="center"/>
    </xf>
    <xf numFmtId="21" fontId="11" fillId="0" borderId="10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21" fontId="11" fillId="0" borderId="15" xfId="0" applyNumberFormat="1" applyFont="1" applyBorder="1" applyAlignment="1">
      <alignment horizontal="center" vertical="center"/>
    </xf>
    <xf numFmtId="21" fontId="11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indent="1"/>
    </xf>
    <xf numFmtId="0" fontId="2" fillId="0" borderId="0" xfId="0" applyFont="1" applyFill="1" applyAlignment="1">
      <alignment horizontal="right" indent="1"/>
    </xf>
    <xf numFmtId="2" fontId="2" fillId="0" borderId="0" xfId="0" applyNumberFormat="1" applyFont="1" applyFill="1" applyAlignment="1">
      <alignment horizontal="left"/>
    </xf>
    <xf numFmtId="0" fontId="11" fillId="0" borderId="49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11" fillId="33" borderId="58" xfId="0" applyNumberFormat="1" applyFont="1" applyFill="1" applyBorder="1" applyAlignment="1">
      <alignment horizontal="center" vertical="center"/>
    </xf>
    <xf numFmtId="1" fontId="11" fillId="33" borderId="26" xfId="0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horizontal="right" vertical="center"/>
    </xf>
    <xf numFmtId="21" fontId="79" fillId="0" borderId="0" xfId="0" applyNumberFormat="1" applyFont="1" applyFill="1" applyAlignment="1">
      <alignment horizontal="center" vertical="center"/>
    </xf>
    <xf numFmtId="0" fontId="80" fillId="0" borderId="0" xfId="0" applyFont="1" applyAlignment="1">
      <alignment vertical="center"/>
    </xf>
    <xf numFmtId="0" fontId="28" fillId="37" borderId="59" xfId="0" applyFont="1" applyFill="1" applyBorder="1" applyAlignment="1">
      <alignment horizontal="center" vertical="center" textRotation="90" wrapText="1"/>
    </xf>
    <xf numFmtId="0" fontId="28" fillId="37" borderId="47" xfId="0" applyFont="1" applyFill="1" applyBorder="1" applyAlignment="1">
      <alignment horizontal="center" vertical="center" textRotation="90" wrapText="1"/>
    </xf>
    <xf numFmtId="0" fontId="11" fillId="37" borderId="13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/>
    </xf>
    <xf numFmtId="0" fontId="11" fillId="37" borderId="49" xfId="0" applyFont="1" applyFill="1" applyBorder="1" applyAlignment="1">
      <alignment horizontal="center" vertical="center"/>
    </xf>
    <xf numFmtId="0" fontId="11" fillId="37" borderId="38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48" xfId="0" applyFont="1" applyFill="1" applyBorder="1" applyAlignment="1">
      <alignment horizontal="center" vertical="center"/>
    </xf>
    <xf numFmtId="21" fontId="0" fillId="38" borderId="54" xfId="0" applyNumberFormat="1" applyFont="1" applyFill="1" applyBorder="1" applyAlignment="1">
      <alignment/>
    </xf>
    <xf numFmtId="0" fontId="2" fillId="0" borderId="6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75" fillId="0" borderId="16" xfId="54" applyFont="1" applyBorder="1" applyAlignment="1">
      <alignment horizontal="center" vertical="top" wrapText="1"/>
      <protection/>
    </xf>
    <xf numFmtId="0" fontId="75" fillId="0" borderId="36" xfId="54" applyFont="1" applyBorder="1" applyAlignment="1">
      <alignment horizontal="center" vertical="top" wrapText="1"/>
      <protection/>
    </xf>
    <xf numFmtId="0" fontId="75" fillId="0" borderId="60" xfId="54" applyFont="1" applyBorder="1" applyAlignment="1">
      <alignment horizontal="center" vertical="top" wrapText="1"/>
      <protection/>
    </xf>
    <xf numFmtId="0" fontId="75" fillId="0" borderId="61" xfId="54" applyFont="1" applyBorder="1" applyAlignment="1">
      <alignment horizontal="center" vertical="top" wrapText="1"/>
      <protection/>
    </xf>
    <xf numFmtId="0" fontId="75" fillId="0" borderId="34" xfId="54" applyFont="1" applyBorder="1" applyAlignment="1">
      <alignment horizontal="center" vertical="top" wrapText="1"/>
      <protection/>
    </xf>
    <xf numFmtId="0" fontId="74" fillId="19" borderId="62" xfId="54" applyFont="1" applyFill="1" applyBorder="1" applyAlignment="1">
      <alignment horizontal="center" vertical="center"/>
      <protection/>
    </xf>
    <xf numFmtId="0" fontId="74" fillId="19" borderId="63" xfId="54" applyFont="1" applyFill="1" applyBorder="1" applyAlignment="1">
      <alignment horizontal="center" vertical="center"/>
      <protection/>
    </xf>
    <xf numFmtId="0" fontId="74" fillId="19" borderId="64" xfId="54" applyFont="1" applyFill="1" applyBorder="1" applyAlignment="1">
      <alignment horizontal="center" vertical="center"/>
      <protection/>
    </xf>
    <xf numFmtId="0" fontId="74" fillId="19" borderId="65" xfId="54" applyFont="1" applyFill="1" applyBorder="1" applyAlignment="1">
      <alignment horizontal="center" vertical="center"/>
      <protection/>
    </xf>
    <xf numFmtId="0" fontId="81" fillId="19" borderId="66" xfId="54" applyFont="1" applyFill="1" applyBorder="1" applyAlignment="1">
      <alignment horizontal="center" vertical="top" wrapText="1"/>
      <protection/>
    </xf>
    <xf numFmtId="0" fontId="81" fillId="19" borderId="67" xfId="54" applyFont="1" applyFill="1" applyBorder="1" applyAlignment="1">
      <alignment horizontal="center" vertical="top" wrapText="1"/>
      <protection/>
    </xf>
    <xf numFmtId="0" fontId="81" fillId="19" borderId="68" xfId="54" applyFont="1" applyFill="1" applyBorder="1" applyAlignment="1">
      <alignment horizontal="center" vertical="top" wrapText="1"/>
      <protection/>
    </xf>
    <xf numFmtId="0" fontId="81" fillId="19" borderId="28" xfId="54" applyFont="1" applyFill="1" applyBorder="1" applyAlignment="1">
      <alignment horizontal="center" vertical="top" wrapText="1"/>
      <protection/>
    </xf>
    <xf numFmtId="0" fontId="81" fillId="19" borderId="0" xfId="54" applyFont="1" applyFill="1" applyBorder="1" applyAlignment="1">
      <alignment horizontal="center" vertical="top" wrapText="1"/>
      <protection/>
    </xf>
    <xf numFmtId="0" fontId="81" fillId="19" borderId="29" xfId="54" applyFont="1" applyFill="1" applyBorder="1" applyAlignment="1">
      <alignment horizontal="center" vertical="top" wrapText="1"/>
      <protection/>
    </xf>
    <xf numFmtId="0" fontId="82" fillId="0" borderId="0" xfId="54" applyFont="1" applyAlignment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19" fillId="0" borderId="16" xfId="0" applyNumberFormat="1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textRotation="90" wrapText="1"/>
    </xf>
    <xf numFmtId="0" fontId="19" fillId="0" borderId="16" xfId="0" applyFont="1" applyFill="1" applyBorder="1" applyAlignment="1">
      <alignment horizontal="center" vertical="center" textRotation="90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3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21" fontId="19" fillId="0" borderId="16" xfId="0" applyNumberFormat="1" applyFont="1" applyBorder="1" applyAlignment="1">
      <alignment horizontal="center" vertical="center" wrapText="1"/>
    </xf>
    <xf numFmtId="21" fontId="19" fillId="0" borderId="18" xfId="0" applyNumberFormat="1" applyFont="1" applyBorder="1" applyAlignment="1">
      <alignment horizontal="center" vertical="center" wrapText="1"/>
    </xf>
    <xf numFmtId="21" fontId="19" fillId="0" borderId="36" xfId="0" applyNumberFormat="1" applyFont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19" fillId="0" borderId="18" xfId="0" applyNumberFormat="1" applyFont="1" applyBorder="1" applyAlignment="1">
      <alignment horizontal="center" vertical="center" wrapText="1"/>
    </xf>
    <xf numFmtId="2" fontId="19" fillId="0" borderId="36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textRotation="90" wrapText="1"/>
    </xf>
    <xf numFmtId="0" fontId="19" fillId="0" borderId="3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4" fillId="0" borderId="16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3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24" fillId="37" borderId="60" xfId="0" applyFont="1" applyFill="1" applyBorder="1" applyAlignment="1">
      <alignment horizontal="center" vertical="center"/>
    </xf>
    <xf numFmtId="0" fontId="24" fillId="37" borderId="61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textRotation="90"/>
    </xf>
    <xf numFmtId="0" fontId="24" fillId="0" borderId="18" xfId="0" applyFont="1" applyBorder="1" applyAlignment="1">
      <alignment horizontal="center" vertical="center" textRotation="90"/>
    </xf>
    <xf numFmtId="0" fontId="24" fillId="0" borderId="36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2" fillId="37" borderId="60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textRotation="90" wrapText="1"/>
    </xf>
    <xf numFmtId="0" fontId="29" fillId="38" borderId="18" xfId="0" applyFont="1" applyFill="1" applyBorder="1" applyAlignment="1">
      <alignment horizontal="center" vertical="center" textRotation="90" wrapText="1"/>
    </xf>
    <xf numFmtId="0" fontId="29" fillId="38" borderId="36" xfId="0" applyFont="1" applyFill="1" applyBorder="1" applyAlignment="1">
      <alignment horizontal="center" vertical="center" textRotation="90" wrapText="1"/>
    </xf>
    <xf numFmtId="0" fontId="28" fillId="0" borderId="1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9" fillId="37" borderId="60" xfId="0" applyFont="1" applyFill="1" applyBorder="1" applyAlignment="1">
      <alignment horizontal="center"/>
    </xf>
    <xf numFmtId="0" fontId="24" fillId="37" borderId="16" xfId="0" applyFont="1" applyFill="1" applyBorder="1" applyAlignment="1">
      <alignment horizontal="center" vertical="center" textRotation="90" wrapText="1"/>
    </xf>
    <xf numFmtId="0" fontId="24" fillId="37" borderId="18" xfId="0" applyFont="1" applyFill="1" applyBorder="1" applyAlignment="1">
      <alignment horizontal="center" vertical="center" textRotation="90" wrapText="1"/>
    </xf>
    <xf numFmtId="0" fontId="24" fillId="37" borderId="36" xfId="0" applyFont="1" applyFill="1" applyBorder="1" applyAlignment="1">
      <alignment horizontal="center" vertical="center" textRotation="90" wrapText="1"/>
    </xf>
    <xf numFmtId="0" fontId="24" fillId="37" borderId="16" xfId="0" applyFont="1" applyFill="1" applyBorder="1" applyAlignment="1">
      <alignment horizontal="center" vertical="center" textRotation="90"/>
    </xf>
    <xf numFmtId="0" fontId="24" fillId="37" borderId="18" xfId="0" applyFont="1" applyFill="1" applyBorder="1" applyAlignment="1">
      <alignment horizontal="center" vertical="center" textRotation="90"/>
    </xf>
    <xf numFmtId="0" fontId="24" fillId="37" borderId="36" xfId="0" applyFont="1" applyFill="1" applyBorder="1" applyAlignment="1">
      <alignment horizontal="center" vertical="center" textRotation="90"/>
    </xf>
    <xf numFmtId="0" fontId="31" fillId="0" borderId="6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textRotation="90" wrapText="1"/>
    </xf>
    <xf numFmtId="0" fontId="29" fillId="0" borderId="36" xfId="0" applyFont="1" applyBorder="1" applyAlignment="1">
      <alignment horizontal="center" vertical="center" textRotation="90" wrapText="1"/>
    </xf>
    <xf numFmtId="0" fontId="29" fillId="0" borderId="60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textRotation="90" wrapText="1"/>
    </xf>
    <xf numFmtId="0" fontId="18" fillId="0" borderId="18" xfId="0" applyFont="1" applyBorder="1" applyAlignment="1">
      <alignment horizontal="center" vertical="center" textRotation="90" wrapText="1"/>
    </xf>
    <xf numFmtId="0" fontId="18" fillId="0" borderId="36" xfId="0" applyFont="1" applyBorder="1" applyAlignment="1">
      <alignment horizontal="center" vertical="center" textRotation="90" wrapText="1"/>
    </xf>
    <xf numFmtId="0" fontId="2" fillId="37" borderId="34" xfId="0" applyFont="1" applyFill="1" applyBorder="1" applyAlignment="1">
      <alignment horizontal="center" vertical="center" wrapText="1"/>
    </xf>
    <xf numFmtId="0" fontId="29" fillId="37" borderId="34" xfId="0" applyFont="1" applyFill="1" applyBorder="1" applyAlignment="1">
      <alignment horizontal="center"/>
    </xf>
    <xf numFmtId="0" fontId="24" fillId="37" borderId="34" xfId="0" applyFont="1" applyFill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9" fillId="0" borderId="60" xfId="0" applyFont="1" applyBorder="1" applyAlignment="1">
      <alignment/>
    </xf>
    <xf numFmtId="0" fontId="19" fillId="0" borderId="36" xfId="0" applyFont="1" applyFill="1" applyBorder="1" applyAlignment="1">
      <alignment horizontal="center" vertical="center" textRotation="90" wrapText="1"/>
    </xf>
    <xf numFmtId="0" fontId="18" fillId="0" borderId="36" xfId="0" applyFont="1" applyFill="1" applyBorder="1" applyAlignment="1">
      <alignment horizontal="center" vertical="center" textRotation="90" wrapText="1"/>
    </xf>
    <xf numFmtId="0" fontId="19" fillId="0" borderId="36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18" fillId="0" borderId="3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wrapText="1"/>
    </xf>
    <xf numFmtId="194" fontId="19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L54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5.125" style="0" customWidth="1"/>
    <col min="3" max="7" width="9.00390625" style="0" customWidth="1"/>
    <col min="8" max="8" width="9.125" style="0" customWidth="1"/>
    <col min="9" max="12" width="9.00390625" style="0" customWidth="1"/>
  </cols>
  <sheetData>
    <row r="1" spans="2:12" ht="54.75" customHeight="1" thickTop="1">
      <c r="B1" s="199" t="s">
        <v>217</v>
      </c>
      <c r="C1" s="199"/>
      <c r="D1" s="199"/>
      <c r="E1" s="199"/>
      <c r="F1" s="199"/>
      <c r="G1" s="199"/>
      <c r="I1" s="210" t="s">
        <v>80</v>
      </c>
      <c r="J1" s="211"/>
      <c r="K1" s="211"/>
      <c r="L1" s="212"/>
    </row>
    <row r="2" spans="9:12" ht="15" customHeight="1">
      <c r="I2" s="213"/>
      <c r="J2" s="214"/>
      <c r="K2" s="214"/>
      <c r="L2" s="215"/>
    </row>
    <row r="3" spans="2:12" ht="14.25" customHeight="1">
      <c r="B3" s="216" t="s">
        <v>218</v>
      </c>
      <c r="C3" s="216"/>
      <c r="D3" s="216"/>
      <c r="E3" s="216"/>
      <c r="F3" s="216"/>
      <c r="G3" s="216"/>
      <c r="I3" s="60"/>
      <c r="J3" s="61"/>
      <c r="K3" s="61"/>
      <c r="L3" s="62"/>
    </row>
    <row r="4" spans="7:12" ht="14.25" customHeight="1" thickBot="1">
      <c r="G4" s="53" t="s">
        <v>219</v>
      </c>
      <c r="I4" s="63"/>
      <c r="J4" s="64"/>
      <c r="K4" s="64"/>
      <c r="L4" s="65"/>
    </row>
    <row r="5" spans="2:12" ht="38.25" customHeight="1" thickBot="1" thickTop="1">
      <c r="B5" s="201" t="s">
        <v>220</v>
      </c>
      <c r="C5" s="203" t="s">
        <v>54</v>
      </c>
      <c r="D5" s="204"/>
      <c r="E5" s="204"/>
      <c r="F5" s="204"/>
      <c r="G5" s="205"/>
      <c r="I5" s="206" t="s">
        <v>56</v>
      </c>
      <c r="J5" s="207"/>
      <c r="K5" s="143" t="s">
        <v>221</v>
      </c>
      <c r="L5" s="66" t="s">
        <v>57</v>
      </c>
    </row>
    <row r="6" spans="2:12" ht="38.25" customHeight="1" thickBot="1">
      <c r="B6" s="202"/>
      <c r="C6" s="67" t="s">
        <v>49</v>
      </c>
      <c r="D6" s="67" t="s">
        <v>46</v>
      </c>
      <c r="E6" s="67" t="s">
        <v>48</v>
      </c>
      <c r="F6" s="68" t="s">
        <v>52</v>
      </c>
      <c r="G6" s="67" t="s">
        <v>53</v>
      </c>
      <c r="I6" s="208" t="s">
        <v>50</v>
      </c>
      <c r="J6" s="209"/>
      <c r="K6" s="69">
        <v>246.7</v>
      </c>
      <c r="L6" s="70"/>
    </row>
    <row r="7" spans="2:12" ht="14.25" customHeight="1" thickBot="1">
      <c r="B7" s="71">
        <v>1</v>
      </c>
      <c r="C7" s="72">
        <v>2</v>
      </c>
      <c r="D7" s="72">
        <v>3</v>
      </c>
      <c r="E7" s="72">
        <v>4</v>
      </c>
      <c r="F7" s="72">
        <v>5</v>
      </c>
      <c r="G7" s="72">
        <v>7</v>
      </c>
      <c r="I7" s="73"/>
      <c r="J7" s="74">
        <f>VLOOKUP($K$6,$B$8:$G$41,1,TRUE)</f>
        <v>200</v>
      </c>
      <c r="K7" s="75">
        <f>K6</f>
        <v>246.7</v>
      </c>
      <c r="L7" s="76">
        <f>INDEX($B$8:$G$41,MATCH($K$6,$B$8:$B$40,1)+1,1)</f>
        <v>250</v>
      </c>
    </row>
    <row r="8" spans="2:12" ht="19.5" thickBot="1">
      <c r="B8" s="77">
        <v>0</v>
      </c>
      <c r="C8" s="78" t="s">
        <v>55</v>
      </c>
      <c r="D8" s="78" t="s">
        <v>55</v>
      </c>
      <c r="E8" s="78" t="s">
        <v>55</v>
      </c>
      <c r="F8" s="78">
        <v>100</v>
      </c>
      <c r="G8" s="78">
        <v>111</v>
      </c>
      <c r="I8" s="79" t="s">
        <v>49</v>
      </c>
      <c r="J8" s="74">
        <f>VLOOKUP($K$6,$B$8:$G$41,2,TRUE)</f>
        <v>100</v>
      </c>
      <c r="K8" s="80">
        <f>IF(OR($K$6&lt;200,$K$5="I",$K$5="II",$K$5="III",ISERROR(J8+(L8-J8)/($L$7-$J$7)*($K$7-$J$7))),"—",J8+(L8-J8)/($L$7-$J$7)*($K$7-$J$7))</f>
        <v>101.868</v>
      </c>
      <c r="L8" s="76">
        <f>VLOOKUP($L$7,$B$8:$G$41,2,TRUE)</f>
        <v>102</v>
      </c>
    </row>
    <row r="9" spans="2:12" ht="19.5" thickBot="1">
      <c r="B9" s="77">
        <v>1</v>
      </c>
      <c r="C9" s="78" t="s">
        <v>55</v>
      </c>
      <c r="D9" s="78" t="s">
        <v>55</v>
      </c>
      <c r="E9" s="78" t="s">
        <v>55</v>
      </c>
      <c r="F9" s="78">
        <v>102</v>
      </c>
      <c r="G9" s="78">
        <v>114</v>
      </c>
      <c r="I9" s="79" t="s">
        <v>46</v>
      </c>
      <c r="J9" s="74">
        <f>VLOOKUP($K$6,$B$8:$G$41,3,TRUE)</f>
        <v>114</v>
      </c>
      <c r="K9" s="80">
        <f>IF(OR($K$5="I",$K$5="II",ISERROR(J9+(L9-J9)/($L$7-$J$7)*($K$7-$J$7))),"—",J9+(L9-J9)/($L$7-$J$7)*($K$7-$J$7))</f>
        <v>116.80199999999999</v>
      </c>
      <c r="L9" s="76">
        <f>VLOOKUP($L$7,$B$8:$G$41,3,TRUE)</f>
        <v>117</v>
      </c>
    </row>
    <row r="10" spans="2:12" ht="19.5" thickBot="1">
      <c r="B10" s="77">
        <v>2</v>
      </c>
      <c r="C10" s="78" t="s">
        <v>55</v>
      </c>
      <c r="D10" s="78" t="s">
        <v>55</v>
      </c>
      <c r="E10" s="78" t="s">
        <v>55</v>
      </c>
      <c r="F10" s="78">
        <v>105</v>
      </c>
      <c r="G10" s="78">
        <v>117</v>
      </c>
      <c r="I10" s="79" t="s">
        <v>48</v>
      </c>
      <c r="J10" s="74">
        <f>VLOOKUP($K$6,$B$8:$G$41,4,TRUE)</f>
        <v>132</v>
      </c>
      <c r="K10" s="80">
        <f>IF(OR($K$5="I",ISERROR(J10+(L10-J10)/($L$7-$J$7)*($K$7-$J$7))),"—",J10+(L10-J10)/($L$7-$J$7)*($K$7-$J$7))</f>
        <v>134.802</v>
      </c>
      <c r="L10" s="76">
        <f>VLOOKUP($L$7,$B$8:$G$41,4,TRUE)</f>
        <v>135</v>
      </c>
    </row>
    <row r="11" spans="2:12" ht="19.5" thickBot="1">
      <c r="B11" s="77">
        <v>3</v>
      </c>
      <c r="C11" s="78" t="s">
        <v>55</v>
      </c>
      <c r="D11" s="78" t="s">
        <v>55</v>
      </c>
      <c r="E11" s="78" t="s">
        <v>55</v>
      </c>
      <c r="F11" s="78">
        <v>108</v>
      </c>
      <c r="G11" s="78">
        <v>120</v>
      </c>
      <c r="I11" s="79" t="s">
        <v>47</v>
      </c>
      <c r="J11" s="74">
        <f>VLOOKUP($K$6,$B$8:$G$41,5,TRUE)</f>
        <v>170</v>
      </c>
      <c r="K11" s="80">
        <f>IF(ISERROR(J11+(L11-J11)/($L$7-$J$7)*($K$7-$J$7)),"—",J11+(L11-J11)/($L$7-$J$7)*($K$7-$J$7))</f>
        <v>173.736</v>
      </c>
      <c r="L11" s="76">
        <f>VLOOKUP($L$7,$B$8:$G$41,5,TRUE)</f>
        <v>174</v>
      </c>
    </row>
    <row r="12" spans="2:12" ht="19.5" thickBot="1">
      <c r="B12" s="77">
        <v>4</v>
      </c>
      <c r="C12" s="78" t="s">
        <v>55</v>
      </c>
      <c r="D12" s="78" t="s">
        <v>55</v>
      </c>
      <c r="E12" s="78" t="s">
        <v>55</v>
      </c>
      <c r="F12" s="78">
        <v>111</v>
      </c>
      <c r="G12" s="78">
        <v>123</v>
      </c>
      <c r="I12" s="79" t="s">
        <v>58</v>
      </c>
      <c r="J12" s="74">
        <f>VLOOKUP($K$6,$B$8:$G$41,5,TRUE)</f>
        <v>170</v>
      </c>
      <c r="K12" s="80">
        <f>IF(ISERROR(J12+(L12-J12)/($L$7-$J$7)*($K$7-$J$7)),"—",J12+(L12-J12)/($L$7-$J$7)*($K$7-$J$7))</f>
        <v>173.736</v>
      </c>
      <c r="L12" s="76">
        <f>VLOOKUP($L$7,$B$8:$G$41,5,TRUE)</f>
        <v>174</v>
      </c>
    </row>
    <row r="13" spans="2:12" ht="19.5" thickBot="1">
      <c r="B13" s="77">
        <v>5</v>
      </c>
      <c r="C13" s="78" t="s">
        <v>55</v>
      </c>
      <c r="D13" s="78" t="s">
        <v>55</v>
      </c>
      <c r="E13" s="78" t="s">
        <v>55</v>
      </c>
      <c r="F13" s="78">
        <v>114</v>
      </c>
      <c r="G13" s="78">
        <v>129</v>
      </c>
      <c r="I13" s="81" t="s">
        <v>59</v>
      </c>
      <c r="J13" s="82" t="str">
        <f>VLOOKUP($K$6,$B$8:$G$41,6,TRUE)</f>
        <v>-</v>
      </c>
      <c r="K13" s="83" t="str">
        <f>IF(ISERROR(J13+(L13-J13)/($L$7-$J$7)*($K$7-$J$7)),"—",J13+(L13-J13)/($L$7-$J$7)*($K$7-$J$7))</f>
        <v>—</v>
      </c>
      <c r="L13" s="84" t="str">
        <f>VLOOKUP($L$7,$B$8:$G$41,6,TRUE)</f>
        <v>-</v>
      </c>
    </row>
    <row r="14" spans="2:7" ht="19.5" thickBot="1">
      <c r="B14" s="77">
        <v>6</v>
      </c>
      <c r="C14" s="78" t="s">
        <v>55</v>
      </c>
      <c r="D14" s="78" t="s">
        <v>55</v>
      </c>
      <c r="E14" s="78" t="s">
        <v>55</v>
      </c>
      <c r="F14" s="78">
        <v>117</v>
      </c>
      <c r="G14" s="78">
        <v>132</v>
      </c>
    </row>
    <row r="15" spans="2:7" ht="19.5" thickBot="1">
      <c r="B15" s="77">
        <v>8</v>
      </c>
      <c r="C15" s="78" t="s">
        <v>55</v>
      </c>
      <c r="D15" s="78" t="s">
        <v>55</v>
      </c>
      <c r="E15" s="78" t="s">
        <v>55</v>
      </c>
      <c r="F15" s="78">
        <v>120</v>
      </c>
      <c r="G15" s="78">
        <v>135</v>
      </c>
    </row>
    <row r="16" spans="2:7" ht="19.5" thickBot="1">
      <c r="B16" s="77">
        <v>10</v>
      </c>
      <c r="C16" s="78" t="s">
        <v>55</v>
      </c>
      <c r="D16" s="78" t="s">
        <v>55</v>
      </c>
      <c r="E16" s="78" t="s">
        <v>55</v>
      </c>
      <c r="F16" s="78">
        <v>123</v>
      </c>
      <c r="G16" s="78">
        <v>138</v>
      </c>
    </row>
    <row r="17" spans="2:7" ht="19.5" thickBot="1">
      <c r="B17" s="77">
        <v>13</v>
      </c>
      <c r="C17" s="78" t="s">
        <v>55</v>
      </c>
      <c r="D17" s="78" t="s">
        <v>55</v>
      </c>
      <c r="E17" s="78" t="s">
        <v>55</v>
      </c>
      <c r="F17" s="78">
        <v>126</v>
      </c>
      <c r="G17" s="78">
        <v>142</v>
      </c>
    </row>
    <row r="18" spans="2:7" ht="19.5" thickBot="1">
      <c r="B18" s="77">
        <v>16</v>
      </c>
      <c r="C18" s="78" t="s">
        <v>55</v>
      </c>
      <c r="D18" s="78" t="s">
        <v>55</v>
      </c>
      <c r="E18" s="78">
        <v>100</v>
      </c>
      <c r="F18" s="78">
        <v>129</v>
      </c>
      <c r="G18" s="78">
        <v>146</v>
      </c>
    </row>
    <row r="19" spans="2:7" ht="19.5" thickBot="1">
      <c r="B19" s="77">
        <v>20</v>
      </c>
      <c r="C19" s="78" t="s">
        <v>55</v>
      </c>
      <c r="D19" s="78" t="s">
        <v>55</v>
      </c>
      <c r="E19" s="78">
        <v>102</v>
      </c>
      <c r="F19" s="78">
        <v>132</v>
      </c>
      <c r="G19" s="78">
        <v>150</v>
      </c>
    </row>
    <row r="20" spans="2:7" ht="19.5" thickBot="1">
      <c r="B20" s="77">
        <v>25</v>
      </c>
      <c r="C20" s="78" t="s">
        <v>55</v>
      </c>
      <c r="D20" s="78" t="s">
        <v>55</v>
      </c>
      <c r="E20" s="78">
        <v>105</v>
      </c>
      <c r="F20" s="78">
        <v>135</v>
      </c>
      <c r="G20" s="78">
        <v>154</v>
      </c>
    </row>
    <row r="21" spans="2:7" ht="19.5" thickBot="1">
      <c r="B21" s="77">
        <v>32</v>
      </c>
      <c r="C21" s="78" t="s">
        <v>55</v>
      </c>
      <c r="D21" s="78" t="s">
        <v>55</v>
      </c>
      <c r="E21" s="78">
        <v>108</v>
      </c>
      <c r="F21" s="78">
        <v>138</v>
      </c>
      <c r="G21" s="78">
        <v>158</v>
      </c>
    </row>
    <row r="22" spans="2:7" ht="19.5" thickBot="1">
      <c r="B22" s="77">
        <v>40</v>
      </c>
      <c r="C22" s="78" t="s">
        <v>55</v>
      </c>
      <c r="D22" s="78" t="s">
        <v>55</v>
      </c>
      <c r="E22" s="78">
        <v>111</v>
      </c>
      <c r="F22" s="78">
        <v>142</v>
      </c>
      <c r="G22" s="78">
        <v>162</v>
      </c>
    </row>
    <row r="23" spans="2:7" ht="19.5" thickBot="1">
      <c r="B23" s="77">
        <v>50</v>
      </c>
      <c r="C23" s="78" t="s">
        <v>55</v>
      </c>
      <c r="D23" s="78" t="s">
        <v>55</v>
      </c>
      <c r="E23" s="78">
        <v>114</v>
      </c>
      <c r="F23" s="78">
        <v>146</v>
      </c>
      <c r="G23" s="78">
        <v>166</v>
      </c>
    </row>
    <row r="24" spans="2:7" ht="19.5" thickBot="1">
      <c r="B24" s="77">
        <v>63</v>
      </c>
      <c r="C24" s="78" t="s">
        <v>55</v>
      </c>
      <c r="D24" s="78">
        <v>100</v>
      </c>
      <c r="E24" s="78">
        <v>117</v>
      </c>
      <c r="F24" s="78">
        <v>150</v>
      </c>
      <c r="G24" s="78" t="s">
        <v>55</v>
      </c>
    </row>
    <row r="25" spans="2:7" ht="19.5" thickBot="1">
      <c r="B25" s="77">
        <v>80</v>
      </c>
      <c r="C25" s="78" t="s">
        <v>55</v>
      </c>
      <c r="D25" s="78">
        <v>102</v>
      </c>
      <c r="E25" s="78">
        <v>120</v>
      </c>
      <c r="F25" s="78">
        <v>154</v>
      </c>
      <c r="G25" s="78" t="s">
        <v>55</v>
      </c>
    </row>
    <row r="26" spans="2:7" ht="19.5" thickBot="1">
      <c r="B26" s="77">
        <v>100</v>
      </c>
      <c r="C26" s="78" t="s">
        <v>55</v>
      </c>
      <c r="D26" s="78">
        <v>105</v>
      </c>
      <c r="E26" s="78">
        <v>123</v>
      </c>
      <c r="F26" s="78">
        <v>158</v>
      </c>
      <c r="G26" s="78" t="s">
        <v>55</v>
      </c>
    </row>
    <row r="27" spans="2:7" ht="19.5" thickBot="1">
      <c r="B27" s="77">
        <v>125</v>
      </c>
      <c r="C27" s="78" t="s">
        <v>55</v>
      </c>
      <c r="D27" s="78">
        <v>108</v>
      </c>
      <c r="E27" s="78">
        <v>126</v>
      </c>
      <c r="F27" s="78">
        <v>162</v>
      </c>
      <c r="G27" s="78" t="s">
        <v>55</v>
      </c>
    </row>
    <row r="28" spans="2:7" ht="19.5" thickBot="1">
      <c r="B28" s="77">
        <v>160</v>
      </c>
      <c r="C28" s="78" t="s">
        <v>55</v>
      </c>
      <c r="D28" s="78">
        <v>111</v>
      </c>
      <c r="E28" s="78">
        <v>129</v>
      </c>
      <c r="F28" s="78">
        <v>166</v>
      </c>
      <c r="G28" s="78" t="s">
        <v>55</v>
      </c>
    </row>
    <row r="29" spans="2:7" ht="19.5" thickBot="1">
      <c r="B29" s="77">
        <v>200</v>
      </c>
      <c r="C29" s="78">
        <v>100</v>
      </c>
      <c r="D29" s="78">
        <v>114</v>
      </c>
      <c r="E29" s="78">
        <v>132</v>
      </c>
      <c r="F29" s="78">
        <v>170</v>
      </c>
      <c r="G29" s="78" t="s">
        <v>55</v>
      </c>
    </row>
    <row r="30" spans="2:7" ht="19.5" thickBot="1">
      <c r="B30" s="77">
        <v>250</v>
      </c>
      <c r="C30" s="78">
        <v>102</v>
      </c>
      <c r="D30" s="78">
        <v>117</v>
      </c>
      <c r="E30" s="78">
        <v>135</v>
      </c>
      <c r="F30" s="78">
        <v>174</v>
      </c>
      <c r="G30" s="78" t="s">
        <v>55</v>
      </c>
    </row>
    <row r="31" spans="2:7" ht="19.5" thickBot="1">
      <c r="B31" s="77">
        <v>320</v>
      </c>
      <c r="C31" s="78">
        <v>105</v>
      </c>
      <c r="D31" s="78">
        <v>120</v>
      </c>
      <c r="E31" s="78">
        <v>138</v>
      </c>
      <c r="F31" s="78">
        <v>178</v>
      </c>
      <c r="G31" s="78" t="s">
        <v>55</v>
      </c>
    </row>
    <row r="32" spans="2:7" ht="19.5" thickBot="1">
      <c r="B32" s="77">
        <v>400</v>
      </c>
      <c r="C32" s="78">
        <v>108</v>
      </c>
      <c r="D32" s="78">
        <v>123</v>
      </c>
      <c r="E32" s="78">
        <v>142</v>
      </c>
      <c r="F32" s="78">
        <v>182</v>
      </c>
      <c r="G32" s="78" t="s">
        <v>55</v>
      </c>
    </row>
    <row r="33" spans="2:7" ht="19.5" thickBot="1">
      <c r="B33" s="77">
        <v>500</v>
      </c>
      <c r="C33" s="78">
        <v>111</v>
      </c>
      <c r="D33" s="78">
        <v>126</v>
      </c>
      <c r="E33" s="78">
        <v>146</v>
      </c>
      <c r="F33" s="78">
        <v>186</v>
      </c>
      <c r="G33" s="78" t="s">
        <v>55</v>
      </c>
    </row>
    <row r="34" spans="2:7" ht="19.5" thickBot="1">
      <c r="B34" s="77">
        <v>630</v>
      </c>
      <c r="C34" s="78">
        <v>114</v>
      </c>
      <c r="D34" s="78">
        <v>129</v>
      </c>
      <c r="E34" s="78">
        <v>150</v>
      </c>
      <c r="F34" s="78" t="s">
        <v>55</v>
      </c>
      <c r="G34" s="78" t="s">
        <v>55</v>
      </c>
    </row>
    <row r="35" spans="2:7" ht="19.5" thickBot="1">
      <c r="B35" s="77">
        <v>800</v>
      </c>
      <c r="C35" s="78">
        <v>117</v>
      </c>
      <c r="D35" s="78">
        <v>132</v>
      </c>
      <c r="E35" s="78">
        <v>154</v>
      </c>
      <c r="F35" s="78" t="s">
        <v>55</v>
      </c>
      <c r="G35" s="78" t="s">
        <v>55</v>
      </c>
    </row>
    <row r="36" spans="2:7" ht="19.5" thickBot="1">
      <c r="B36" s="77">
        <v>1000</v>
      </c>
      <c r="C36" s="78">
        <v>120</v>
      </c>
      <c r="D36" s="78">
        <v>135</v>
      </c>
      <c r="E36" s="78">
        <v>158</v>
      </c>
      <c r="F36" s="78" t="s">
        <v>55</v>
      </c>
      <c r="G36" s="78" t="s">
        <v>55</v>
      </c>
    </row>
    <row r="37" spans="2:7" ht="19.5" thickBot="1">
      <c r="B37" s="77">
        <v>1250</v>
      </c>
      <c r="C37" s="78">
        <v>123</v>
      </c>
      <c r="D37" s="78">
        <v>138</v>
      </c>
      <c r="E37" s="78">
        <v>162</v>
      </c>
      <c r="F37" s="78" t="s">
        <v>55</v>
      </c>
      <c r="G37" s="78" t="s">
        <v>55</v>
      </c>
    </row>
    <row r="38" spans="2:7" ht="19.5" thickBot="1">
      <c r="B38" s="77">
        <v>1600</v>
      </c>
      <c r="C38" s="78">
        <v>126</v>
      </c>
      <c r="D38" s="78">
        <v>142</v>
      </c>
      <c r="E38" s="78">
        <v>166</v>
      </c>
      <c r="F38" s="78" t="s">
        <v>55</v>
      </c>
      <c r="G38" s="78" t="s">
        <v>55</v>
      </c>
    </row>
    <row r="39" spans="2:7" ht="19.5" thickBot="1">
      <c r="B39" s="77">
        <v>2000</v>
      </c>
      <c r="C39" s="78">
        <v>129</v>
      </c>
      <c r="D39" s="78">
        <v>146</v>
      </c>
      <c r="E39" s="78">
        <v>172</v>
      </c>
      <c r="F39" s="78" t="s">
        <v>55</v>
      </c>
      <c r="G39" s="78" t="s">
        <v>55</v>
      </c>
    </row>
    <row r="40" spans="2:7" ht="19.5" thickBot="1">
      <c r="B40" s="77">
        <v>2400</v>
      </c>
      <c r="C40" s="78">
        <v>132</v>
      </c>
      <c r="D40" s="78">
        <v>150</v>
      </c>
      <c r="E40" s="78">
        <v>176</v>
      </c>
      <c r="F40" s="78" t="s">
        <v>55</v>
      </c>
      <c r="G40" s="78" t="s">
        <v>55</v>
      </c>
    </row>
    <row r="41" spans="2:12" ht="66" customHeight="1" thickBot="1">
      <c r="B41" s="85">
        <v>2600</v>
      </c>
      <c r="C41" s="86">
        <v>140</v>
      </c>
      <c r="D41" s="86">
        <v>160</v>
      </c>
      <c r="E41" s="86">
        <v>180</v>
      </c>
      <c r="F41" s="86" t="s">
        <v>55</v>
      </c>
      <c r="G41" s="86" t="s">
        <v>55</v>
      </c>
      <c r="H41" s="166" t="s">
        <v>222</v>
      </c>
      <c r="I41" s="4"/>
      <c r="J41" s="4"/>
      <c r="K41" s="4"/>
      <c r="L41" s="4"/>
    </row>
    <row r="43" spans="2:8" ht="67.5" customHeight="1">
      <c r="B43" s="199" t="s">
        <v>231</v>
      </c>
      <c r="C43" s="199"/>
      <c r="D43" s="199"/>
      <c r="E43" s="199"/>
      <c r="F43" s="199"/>
      <c r="G43" s="199"/>
      <c r="H43" s="199"/>
    </row>
    <row r="44" spans="2:8" ht="55.5" customHeight="1">
      <c r="B44" s="199" t="s">
        <v>232</v>
      </c>
      <c r="C44" s="199"/>
      <c r="D44" s="199"/>
      <c r="E44" s="199"/>
      <c r="F44" s="199"/>
      <c r="G44" s="199"/>
      <c r="H44" s="199"/>
    </row>
    <row r="45" spans="2:8" ht="44.25" customHeight="1">
      <c r="B45" s="199" t="s">
        <v>233</v>
      </c>
      <c r="C45" s="199"/>
      <c r="D45" s="199"/>
      <c r="E45" s="199"/>
      <c r="F45" s="199"/>
      <c r="G45" s="199"/>
      <c r="H45" s="199"/>
    </row>
    <row r="46" spans="2:8" ht="56.25" customHeight="1">
      <c r="B46" s="199" t="s">
        <v>234</v>
      </c>
      <c r="C46" s="199"/>
      <c r="D46" s="199"/>
      <c r="E46" s="199"/>
      <c r="F46" s="199"/>
      <c r="G46" s="199"/>
      <c r="H46" s="199"/>
    </row>
    <row r="47" spans="2:8" ht="51.75" customHeight="1">
      <c r="B47" s="200" t="s">
        <v>223</v>
      </c>
      <c r="C47" s="200"/>
      <c r="D47" s="200"/>
      <c r="E47" s="200"/>
      <c r="F47" s="200"/>
      <c r="G47" s="200"/>
      <c r="H47" s="200"/>
    </row>
    <row r="48" spans="2:8" ht="45" customHeight="1">
      <c r="B48" s="199" t="s">
        <v>224</v>
      </c>
      <c r="C48" s="199"/>
      <c r="D48" s="199"/>
      <c r="E48" s="199"/>
      <c r="F48" s="199"/>
      <c r="G48" s="199"/>
      <c r="H48" s="199"/>
    </row>
    <row r="49" spans="2:8" ht="19.5" customHeight="1">
      <c r="B49" s="199" t="s">
        <v>225</v>
      </c>
      <c r="C49" s="199"/>
      <c r="D49" s="199"/>
      <c r="E49" s="199"/>
      <c r="F49" s="199"/>
      <c r="G49" s="199"/>
      <c r="H49" s="199"/>
    </row>
    <row r="50" spans="2:8" ht="44.25" customHeight="1">
      <c r="B50" s="199" t="s">
        <v>226</v>
      </c>
      <c r="C50" s="199"/>
      <c r="D50" s="199"/>
      <c r="E50" s="199"/>
      <c r="F50" s="199"/>
      <c r="G50" s="199"/>
      <c r="H50" s="199"/>
    </row>
    <row r="51" spans="2:8" ht="43.5" customHeight="1">
      <c r="B51" s="199" t="s">
        <v>227</v>
      </c>
      <c r="C51" s="199"/>
      <c r="D51" s="199"/>
      <c r="E51" s="199"/>
      <c r="F51" s="199"/>
      <c r="G51" s="199"/>
      <c r="H51" s="199"/>
    </row>
    <row r="52" spans="2:8" ht="30.75" customHeight="1">
      <c r="B52" s="199" t="s">
        <v>228</v>
      </c>
      <c r="C52" s="199"/>
      <c r="D52" s="199"/>
      <c r="E52" s="199"/>
      <c r="F52" s="199"/>
      <c r="G52" s="199"/>
      <c r="H52" s="199"/>
    </row>
    <row r="53" spans="2:8" ht="43.5" customHeight="1">
      <c r="B53" s="199" t="s">
        <v>229</v>
      </c>
      <c r="C53" s="199"/>
      <c r="D53" s="199"/>
      <c r="E53" s="199"/>
      <c r="F53" s="199"/>
      <c r="G53" s="199"/>
      <c r="H53" s="199"/>
    </row>
    <row r="54" spans="2:8" ht="30.75" customHeight="1">
      <c r="B54" s="199" t="s">
        <v>230</v>
      </c>
      <c r="C54" s="199"/>
      <c r="D54" s="199"/>
      <c r="E54" s="199"/>
      <c r="F54" s="199"/>
      <c r="G54" s="199"/>
      <c r="H54" s="199"/>
    </row>
  </sheetData>
  <sheetProtection/>
  <mergeCells count="19">
    <mergeCell ref="B1:G1"/>
    <mergeCell ref="B5:B6"/>
    <mergeCell ref="C5:G5"/>
    <mergeCell ref="I5:J5"/>
    <mergeCell ref="I6:J6"/>
    <mergeCell ref="I1:L2"/>
    <mergeCell ref="B3:G3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</mergeCells>
  <printOptions/>
  <pageMargins left="0.7" right="0.7" top="0.75" bottom="0.75" header="0.3" footer="0.3"/>
  <pageSetup horizontalDpi="200" verticalDpi="2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B325"/>
  <sheetViews>
    <sheetView view="pageBreakPreview" zoomScale="50" zoomScaleNormal="60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2" width="49.125" style="0" customWidth="1"/>
    <col min="3" max="6" width="9.00390625" style="0" customWidth="1"/>
  </cols>
  <sheetData>
    <row r="1" spans="1:2" ht="15" customHeight="1" thickTop="1">
      <c r="A1" s="112" t="e">
        <f>VLOOKUP(A2,#REF!,7,FALSE)</f>
        <v>#REF!</v>
      </c>
      <c r="B1" s="112" t="e">
        <f>VLOOKUP(B2,#REF!,7,FALSE)</f>
        <v>#REF!</v>
      </c>
    </row>
    <row r="2" spans="1:2" ht="104.25" customHeight="1">
      <c r="A2" s="113">
        <v>11</v>
      </c>
      <c r="B2" s="114">
        <v>12</v>
      </c>
    </row>
    <row r="3" spans="1:2" ht="15" customHeight="1" thickBot="1">
      <c r="A3" s="115" t="e">
        <f>VLOOKUP(A2,#REF!,2,FALSE)</f>
        <v>#REF!</v>
      </c>
      <c r="B3" s="116" t="e">
        <f>VLOOKUP(B2,#REF!,2,FALSE)</f>
        <v>#REF!</v>
      </c>
    </row>
    <row r="4" spans="1:2" ht="15" customHeight="1" thickTop="1">
      <c r="A4" s="112" t="e">
        <f>VLOOKUP(A5,#REF!,7,FALSE)</f>
        <v>#REF!</v>
      </c>
      <c r="B4" s="112" t="e">
        <f>VLOOKUP(B5,#REF!,7,FALSE)</f>
        <v>#REF!</v>
      </c>
    </row>
    <row r="5" spans="1:2" ht="104.25" customHeight="1">
      <c r="A5" s="113">
        <v>13</v>
      </c>
      <c r="B5" s="114">
        <v>14</v>
      </c>
    </row>
    <row r="6" spans="1:2" ht="15" customHeight="1" thickBot="1">
      <c r="A6" s="115" t="e">
        <f>VLOOKUP(A5,#REF!,2,FALSE)</f>
        <v>#REF!</v>
      </c>
      <c r="B6" s="116" t="e">
        <f>VLOOKUP(B5,#REF!,2,FALSE)</f>
        <v>#REF!</v>
      </c>
    </row>
    <row r="7" spans="1:2" ht="15" customHeight="1" thickTop="1">
      <c r="A7" s="112" t="e">
        <f>VLOOKUP(A8,#REF!,7,FALSE)</f>
        <v>#REF!</v>
      </c>
      <c r="B7" s="112" t="e">
        <f>VLOOKUP(B8,#REF!,7,FALSE)</f>
        <v>#REF!</v>
      </c>
    </row>
    <row r="8" spans="1:2" ht="104.25" customHeight="1">
      <c r="A8" s="113">
        <v>15</v>
      </c>
      <c r="B8" s="114">
        <v>16</v>
      </c>
    </row>
    <row r="9" spans="1:2" ht="15" customHeight="1" thickBot="1">
      <c r="A9" s="115" t="e">
        <f>VLOOKUP(A8,#REF!,2,FALSE)</f>
        <v>#REF!</v>
      </c>
      <c r="B9" s="116" t="e">
        <f>VLOOKUP(B8,#REF!,2,FALSE)</f>
        <v>#REF!</v>
      </c>
    </row>
    <row r="10" spans="1:2" ht="15" customHeight="1" thickTop="1">
      <c r="A10" s="112" t="e">
        <f>VLOOKUP(A11,#REF!,7,FALSE)</f>
        <v>#REF!</v>
      </c>
      <c r="B10" s="112" t="e">
        <f>VLOOKUP(B11,#REF!,7,FALSE)</f>
        <v>#REF!</v>
      </c>
    </row>
    <row r="11" spans="1:2" ht="104.25" customHeight="1">
      <c r="A11" s="113">
        <v>17</v>
      </c>
      <c r="B11" s="114">
        <v>18</v>
      </c>
    </row>
    <row r="12" spans="1:2" ht="15" customHeight="1" thickBot="1">
      <c r="A12" s="115" t="e">
        <f>VLOOKUP(A11,#REF!,2,FALSE)</f>
        <v>#REF!</v>
      </c>
      <c r="B12" s="116" t="e">
        <f>VLOOKUP(B11,#REF!,2,FALSE)</f>
        <v>#REF!</v>
      </c>
    </row>
    <row r="13" spans="1:2" ht="15" customHeight="1" thickTop="1">
      <c r="A13" s="112" t="e">
        <f>VLOOKUP(A14,#REF!,7,FALSE)</f>
        <v>#REF!</v>
      </c>
      <c r="B13" s="112" t="e">
        <f>VLOOKUP(B14,#REF!,7,FALSE)</f>
        <v>#REF!</v>
      </c>
    </row>
    <row r="14" spans="1:2" ht="104.25" customHeight="1">
      <c r="A14" s="113">
        <f>A2+10</f>
        <v>21</v>
      </c>
      <c r="B14" s="114">
        <f>B2+10</f>
        <v>22</v>
      </c>
    </row>
    <row r="15" spans="1:2" ht="15" customHeight="1" thickBot="1">
      <c r="A15" s="115" t="e">
        <f>VLOOKUP(A14,#REF!,2,FALSE)</f>
        <v>#REF!</v>
      </c>
      <c r="B15" s="116" t="e">
        <f>VLOOKUP(B14,#REF!,2,FALSE)</f>
        <v>#REF!</v>
      </c>
    </row>
    <row r="16" spans="1:2" ht="15" customHeight="1" thickTop="1">
      <c r="A16" s="112" t="e">
        <f>VLOOKUP(A17,#REF!,7,FALSE)</f>
        <v>#REF!</v>
      </c>
      <c r="B16" s="112" t="e">
        <f>VLOOKUP(B17,#REF!,7,FALSE)</f>
        <v>#REF!</v>
      </c>
    </row>
    <row r="17" spans="1:2" ht="104.25" customHeight="1">
      <c r="A17" s="113">
        <f>A5+10</f>
        <v>23</v>
      </c>
      <c r="B17" s="114">
        <f>B5+10</f>
        <v>24</v>
      </c>
    </row>
    <row r="18" spans="1:2" ht="15" customHeight="1" thickBot="1">
      <c r="A18" s="115" t="e">
        <f>VLOOKUP(A17,#REF!,2,FALSE)</f>
        <v>#REF!</v>
      </c>
      <c r="B18" s="116" t="e">
        <f>VLOOKUP(B17,#REF!,2,FALSE)</f>
        <v>#REF!</v>
      </c>
    </row>
    <row r="19" spans="1:2" ht="15" customHeight="1" thickTop="1">
      <c r="A19" s="112" t="e">
        <f>VLOOKUP(A20,#REF!,7,FALSE)</f>
        <v>#REF!</v>
      </c>
      <c r="B19" s="112" t="e">
        <f>VLOOKUP(B20,#REF!,7,FALSE)</f>
        <v>#REF!</v>
      </c>
    </row>
    <row r="20" spans="1:2" ht="104.25" customHeight="1">
      <c r="A20" s="113">
        <f>A8+10</f>
        <v>25</v>
      </c>
      <c r="B20" s="114">
        <f>B8+10</f>
        <v>26</v>
      </c>
    </row>
    <row r="21" spans="1:2" ht="15" customHeight="1" thickBot="1">
      <c r="A21" s="115" t="e">
        <f>VLOOKUP(A20,#REF!,2,FALSE)</f>
        <v>#REF!</v>
      </c>
      <c r="B21" s="116" t="e">
        <f>VLOOKUP(B20,#REF!,2,FALSE)</f>
        <v>#REF!</v>
      </c>
    </row>
    <row r="22" spans="1:2" ht="15" customHeight="1" thickTop="1">
      <c r="A22" s="112" t="e">
        <f>VLOOKUP(A23,#REF!,7,FALSE)</f>
        <v>#REF!</v>
      </c>
      <c r="B22" s="112" t="e">
        <f>VLOOKUP(B23,#REF!,7,FALSE)</f>
        <v>#REF!</v>
      </c>
    </row>
    <row r="23" spans="1:2" ht="104.25" customHeight="1">
      <c r="A23" s="113">
        <f>A11+10</f>
        <v>27</v>
      </c>
      <c r="B23" s="114">
        <f>B11+10</f>
        <v>28</v>
      </c>
    </row>
    <row r="24" spans="1:2" ht="15" customHeight="1" thickBot="1">
      <c r="A24" s="115" t="e">
        <f>VLOOKUP(A23,#REF!,2,FALSE)</f>
        <v>#REF!</v>
      </c>
      <c r="B24" s="116" t="e">
        <f>VLOOKUP(B23,#REF!,2,FALSE)</f>
        <v>#REF!</v>
      </c>
    </row>
    <row r="25" spans="1:2" ht="15" customHeight="1" thickTop="1">
      <c r="A25" s="112" t="e">
        <f>VLOOKUP(A26,#REF!,7,FALSE)</f>
        <v>#REF!</v>
      </c>
      <c r="B25" s="112" t="e">
        <f>VLOOKUP(B26,#REF!,7,FALSE)</f>
        <v>#REF!</v>
      </c>
    </row>
    <row r="26" spans="1:2" ht="104.25" customHeight="1">
      <c r="A26" s="113">
        <f>A14+10</f>
        <v>31</v>
      </c>
      <c r="B26" s="114">
        <f>B14+10</f>
        <v>32</v>
      </c>
    </row>
    <row r="27" spans="1:2" ht="15" customHeight="1" thickBot="1">
      <c r="A27" s="115" t="e">
        <f>VLOOKUP(A26,#REF!,2,FALSE)</f>
        <v>#REF!</v>
      </c>
      <c r="B27" s="116" t="e">
        <f>VLOOKUP(B26,#REF!,2,FALSE)</f>
        <v>#REF!</v>
      </c>
    </row>
    <row r="28" spans="1:2" ht="15" customHeight="1" thickTop="1">
      <c r="A28" s="112" t="e">
        <f>VLOOKUP(A29,#REF!,7,FALSE)</f>
        <v>#REF!</v>
      </c>
      <c r="B28" s="112" t="e">
        <f>VLOOKUP(B29,#REF!,7,FALSE)</f>
        <v>#REF!</v>
      </c>
    </row>
    <row r="29" spans="1:2" ht="104.25" customHeight="1">
      <c r="A29" s="113">
        <f>A17+10</f>
        <v>33</v>
      </c>
      <c r="B29" s="114">
        <f>B17+10</f>
        <v>34</v>
      </c>
    </row>
    <row r="30" spans="1:2" ht="15" customHeight="1" thickBot="1">
      <c r="A30" s="115" t="e">
        <f>VLOOKUP(A29,#REF!,2,FALSE)</f>
        <v>#REF!</v>
      </c>
      <c r="B30" s="116" t="e">
        <f>VLOOKUP(B29,#REF!,2,FALSE)</f>
        <v>#REF!</v>
      </c>
    </row>
    <row r="31" spans="1:2" ht="15" customHeight="1" thickTop="1">
      <c r="A31" s="112" t="e">
        <f>VLOOKUP(A32,#REF!,7,FALSE)</f>
        <v>#REF!</v>
      </c>
      <c r="B31" s="112" t="e">
        <f>VLOOKUP(B32,#REF!,7,FALSE)</f>
        <v>#REF!</v>
      </c>
    </row>
    <row r="32" spans="1:2" ht="104.25" customHeight="1">
      <c r="A32" s="113">
        <f>A20+10</f>
        <v>35</v>
      </c>
      <c r="B32" s="114">
        <f>B20+10</f>
        <v>36</v>
      </c>
    </row>
    <row r="33" spans="1:2" ht="15" customHeight="1" thickBot="1">
      <c r="A33" s="115" t="e">
        <f>VLOOKUP(A32,#REF!,2,FALSE)</f>
        <v>#REF!</v>
      </c>
      <c r="B33" s="116" t="e">
        <f>VLOOKUP(B32,#REF!,2,FALSE)</f>
        <v>#REF!</v>
      </c>
    </row>
    <row r="34" spans="1:2" ht="15" customHeight="1" thickTop="1">
      <c r="A34" s="112" t="e">
        <f>VLOOKUP(A35,#REF!,7,FALSE)</f>
        <v>#REF!</v>
      </c>
      <c r="B34" s="112" t="e">
        <f>VLOOKUP(B35,#REF!,7,FALSE)</f>
        <v>#REF!</v>
      </c>
    </row>
    <row r="35" spans="1:2" ht="104.25" customHeight="1">
      <c r="A35" s="113">
        <f>A23+10</f>
        <v>37</v>
      </c>
      <c r="B35" s="114">
        <f>B23+10</f>
        <v>38</v>
      </c>
    </row>
    <row r="36" spans="1:2" ht="15" customHeight="1" thickBot="1">
      <c r="A36" s="115" t="e">
        <f>VLOOKUP(A35,#REF!,2,FALSE)</f>
        <v>#REF!</v>
      </c>
      <c r="B36" s="116" t="e">
        <f>VLOOKUP(B35,#REF!,2,FALSE)</f>
        <v>#REF!</v>
      </c>
    </row>
    <row r="37" spans="1:2" ht="15" customHeight="1" thickTop="1">
      <c r="A37" s="112" t="e">
        <f>VLOOKUP(A38,#REF!,7,FALSE)</f>
        <v>#REF!</v>
      </c>
      <c r="B37" s="112" t="e">
        <f>VLOOKUP(B38,#REF!,7,FALSE)</f>
        <v>#REF!</v>
      </c>
    </row>
    <row r="38" spans="1:2" ht="104.25" customHeight="1">
      <c r="A38" s="113">
        <f>A26+10</f>
        <v>41</v>
      </c>
      <c r="B38" s="114">
        <f>B26+10</f>
        <v>42</v>
      </c>
    </row>
    <row r="39" spans="1:2" ht="15" customHeight="1" thickBot="1">
      <c r="A39" s="115" t="e">
        <f>VLOOKUP(A38,#REF!,2,FALSE)</f>
        <v>#REF!</v>
      </c>
      <c r="B39" s="116" t="e">
        <f>VLOOKUP(B38,#REF!,2,FALSE)</f>
        <v>#REF!</v>
      </c>
    </row>
    <row r="40" spans="1:2" ht="15" customHeight="1" thickTop="1">
      <c r="A40" s="112" t="e">
        <f>VLOOKUP(A41,#REF!,7,FALSE)</f>
        <v>#REF!</v>
      </c>
      <c r="B40" s="112" t="e">
        <f>VLOOKUP(B41,#REF!,7,FALSE)</f>
        <v>#REF!</v>
      </c>
    </row>
    <row r="41" spans="1:2" ht="104.25" customHeight="1">
      <c r="A41" s="113">
        <f>A29+10</f>
        <v>43</v>
      </c>
      <c r="B41" s="114">
        <f>B29+10</f>
        <v>44</v>
      </c>
    </row>
    <row r="42" spans="1:2" ht="15" customHeight="1" thickBot="1">
      <c r="A42" s="115" t="e">
        <f>VLOOKUP(A41,#REF!,2,FALSE)</f>
        <v>#REF!</v>
      </c>
      <c r="B42" s="116" t="e">
        <f>VLOOKUP(B41,#REF!,2,FALSE)</f>
        <v>#REF!</v>
      </c>
    </row>
    <row r="43" spans="1:2" ht="15" customHeight="1" thickTop="1">
      <c r="A43" s="112" t="e">
        <f>VLOOKUP(A44,#REF!,7,FALSE)</f>
        <v>#REF!</v>
      </c>
      <c r="B43" s="112" t="e">
        <f>VLOOKUP(B44,#REF!,7,FALSE)</f>
        <v>#REF!</v>
      </c>
    </row>
    <row r="44" spans="1:2" ht="104.25" customHeight="1">
      <c r="A44" s="113">
        <f>A32+10</f>
        <v>45</v>
      </c>
      <c r="B44" s="114">
        <f>B32+10</f>
        <v>46</v>
      </c>
    </row>
    <row r="45" spans="1:2" ht="15" customHeight="1" thickBot="1">
      <c r="A45" s="115" t="e">
        <f>VLOOKUP(A44,#REF!,2,FALSE)</f>
        <v>#REF!</v>
      </c>
      <c r="B45" s="116" t="e">
        <f>VLOOKUP(B44,#REF!,2,FALSE)</f>
        <v>#REF!</v>
      </c>
    </row>
    <row r="46" spans="1:2" ht="15" customHeight="1" thickTop="1">
      <c r="A46" s="112" t="e">
        <f>VLOOKUP(A47,#REF!,7,FALSE)</f>
        <v>#REF!</v>
      </c>
      <c r="B46" s="112" t="e">
        <f>VLOOKUP(B47,#REF!,7,FALSE)</f>
        <v>#REF!</v>
      </c>
    </row>
    <row r="47" spans="1:2" ht="104.25" customHeight="1">
      <c r="A47" s="113">
        <f>A35+10</f>
        <v>47</v>
      </c>
      <c r="B47" s="114">
        <f>B35+10</f>
        <v>48</v>
      </c>
    </row>
    <row r="48" spans="1:2" ht="15" customHeight="1" thickBot="1">
      <c r="A48" s="115" t="e">
        <f>VLOOKUP(A47,#REF!,2,FALSE)</f>
        <v>#REF!</v>
      </c>
      <c r="B48" s="116" t="e">
        <f>VLOOKUP(B47,#REF!,2,FALSE)</f>
        <v>#REF!</v>
      </c>
    </row>
    <row r="49" spans="1:2" ht="15" customHeight="1" thickTop="1">
      <c r="A49" s="112" t="e">
        <f>VLOOKUP(A50,#REF!,7,FALSE)</f>
        <v>#REF!</v>
      </c>
      <c r="B49" s="112" t="e">
        <f>VLOOKUP(B50,#REF!,7,FALSE)</f>
        <v>#REF!</v>
      </c>
    </row>
    <row r="50" spans="1:2" ht="104.25" customHeight="1">
      <c r="A50" s="113">
        <f>A38+10</f>
        <v>51</v>
      </c>
      <c r="B50" s="114">
        <f>B38+10</f>
        <v>52</v>
      </c>
    </row>
    <row r="51" spans="1:2" ht="15" customHeight="1" thickBot="1">
      <c r="A51" s="115" t="e">
        <f>VLOOKUP(A50,#REF!,2,FALSE)</f>
        <v>#REF!</v>
      </c>
      <c r="B51" s="116" t="e">
        <f>VLOOKUP(B50,#REF!,2,FALSE)</f>
        <v>#REF!</v>
      </c>
    </row>
    <row r="52" spans="1:2" ht="15" customHeight="1" thickTop="1">
      <c r="A52" s="112" t="e">
        <f>VLOOKUP(A53,#REF!,7,FALSE)</f>
        <v>#REF!</v>
      </c>
      <c r="B52" s="112" t="e">
        <f>VLOOKUP(B53,#REF!,7,FALSE)</f>
        <v>#REF!</v>
      </c>
    </row>
    <row r="53" spans="1:2" ht="104.25" customHeight="1">
      <c r="A53" s="113">
        <f>A41+10</f>
        <v>53</v>
      </c>
      <c r="B53" s="114">
        <f>B41+10</f>
        <v>54</v>
      </c>
    </row>
    <row r="54" spans="1:2" ht="15" customHeight="1" thickBot="1">
      <c r="A54" s="115" t="e">
        <f>VLOOKUP(A53,#REF!,2,FALSE)</f>
        <v>#REF!</v>
      </c>
      <c r="B54" s="116" t="e">
        <f>VLOOKUP(B53,#REF!,2,FALSE)</f>
        <v>#REF!</v>
      </c>
    </row>
    <row r="55" spans="1:2" ht="15" customHeight="1" thickTop="1">
      <c r="A55" s="112" t="e">
        <f>VLOOKUP(A56,#REF!,7,FALSE)</f>
        <v>#REF!</v>
      </c>
      <c r="B55" s="112" t="e">
        <f>VLOOKUP(B56,#REF!,7,FALSE)</f>
        <v>#REF!</v>
      </c>
    </row>
    <row r="56" spans="1:2" ht="104.25" customHeight="1">
      <c r="A56" s="113">
        <f>A44+10</f>
        <v>55</v>
      </c>
      <c r="B56" s="114">
        <f>B44+10</f>
        <v>56</v>
      </c>
    </row>
    <row r="57" spans="1:2" ht="15" customHeight="1" thickBot="1">
      <c r="A57" s="115" t="e">
        <f>VLOOKUP(A56,#REF!,2,FALSE)</f>
        <v>#REF!</v>
      </c>
      <c r="B57" s="116" t="e">
        <f>VLOOKUP(B56,#REF!,2,FALSE)</f>
        <v>#REF!</v>
      </c>
    </row>
    <row r="58" spans="1:2" ht="15" customHeight="1" thickTop="1">
      <c r="A58" s="112" t="e">
        <f>VLOOKUP(A59,#REF!,7,FALSE)</f>
        <v>#REF!</v>
      </c>
      <c r="B58" s="112" t="e">
        <f>VLOOKUP(B59,#REF!,7,FALSE)</f>
        <v>#REF!</v>
      </c>
    </row>
    <row r="59" spans="1:2" ht="104.25" customHeight="1">
      <c r="A59" s="113">
        <f>A47+10</f>
        <v>57</v>
      </c>
      <c r="B59" s="114">
        <f>B47+10</f>
        <v>58</v>
      </c>
    </row>
    <row r="60" spans="1:2" ht="15" customHeight="1" thickBot="1">
      <c r="A60" s="115" t="e">
        <f>VLOOKUP(A59,#REF!,2,FALSE)</f>
        <v>#REF!</v>
      </c>
      <c r="B60" s="116" t="e">
        <f>VLOOKUP(B59,#REF!,2,FALSE)</f>
        <v>#REF!</v>
      </c>
    </row>
    <row r="61" spans="1:2" ht="15" customHeight="1" thickTop="1">
      <c r="A61" s="112" t="e">
        <f>VLOOKUP(A62,#REF!,7,FALSE)</f>
        <v>#REF!</v>
      </c>
      <c r="B61" s="112" t="e">
        <f>VLOOKUP(B62,#REF!,7,FALSE)</f>
        <v>#REF!</v>
      </c>
    </row>
    <row r="62" spans="1:2" ht="104.25" customHeight="1">
      <c r="A62" s="113">
        <f>A50+10</f>
        <v>61</v>
      </c>
      <c r="B62" s="114">
        <f>B50+10</f>
        <v>62</v>
      </c>
    </row>
    <row r="63" spans="1:2" ht="15" customHeight="1" thickBot="1">
      <c r="A63" s="115" t="e">
        <f>VLOOKUP(A62,#REF!,2,FALSE)</f>
        <v>#REF!</v>
      </c>
      <c r="B63" s="116" t="e">
        <f>VLOOKUP(B62,#REF!,2,FALSE)</f>
        <v>#REF!</v>
      </c>
    </row>
    <row r="64" spans="1:2" ht="15" customHeight="1" thickTop="1">
      <c r="A64" s="112" t="e">
        <f>VLOOKUP(A65,#REF!,7,FALSE)</f>
        <v>#REF!</v>
      </c>
      <c r="B64" s="112" t="e">
        <f>VLOOKUP(B65,#REF!,7,FALSE)</f>
        <v>#REF!</v>
      </c>
    </row>
    <row r="65" spans="1:2" ht="104.25" customHeight="1">
      <c r="A65" s="113">
        <f>A53+10</f>
        <v>63</v>
      </c>
      <c r="B65" s="114">
        <f>B53+10</f>
        <v>64</v>
      </c>
    </row>
    <row r="66" spans="1:2" ht="15" customHeight="1" thickBot="1">
      <c r="A66" s="115" t="e">
        <f>VLOOKUP(A65,#REF!,2,FALSE)</f>
        <v>#REF!</v>
      </c>
      <c r="B66" s="116" t="e">
        <f>VLOOKUP(B65,#REF!,2,FALSE)</f>
        <v>#REF!</v>
      </c>
    </row>
    <row r="67" spans="1:2" ht="15" customHeight="1" thickTop="1">
      <c r="A67" s="112" t="e">
        <f>VLOOKUP(A68,#REF!,7,FALSE)</f>
        <v>#REF!</v>
      </c>
      <c r="B67" s="112" t="e">
        <f>VLOOKUP(B68,#REF!,7,FALSE)</f>
        <v>#REF!</v>
      </c>
    </row>
    <row r="68" spans="1:2" ht="104.25" customHeight="1">
      <c r="A68" s="113">
        <f>A56+10</f>
        <v>65</v>
      </c>
      <c r="B68" s="114">
        <f>B56+10</f>
        <v>66</v>
      </c>
    </row>
    <row r="69" spans="1:2" ht="15" customHeight="1" thickBot="1">
      <c r="A69" s="115" t="e">
        <f>VLOOKUP(A68,#REF!,2,FALSE)</f>
        <v>#REF!</v>
      </c>
      <c r="B69" s="116" t="e">
        <f>VLOOKUP(B68,#REF!,2,FALSE)</f>
        <v>#REF!</v>
      </c>
    </row>
    <row r="70" spans="1:2" ht="15" customHeight="1" thickTop="1">
      <c r="A70" s="112" t="e">
        <f>VLOOKUP(A71,#REF!,7,FALSE)</f>
        <v>#REF!</v>
      </c>
      <c r="B70" s="112" t="e">
        <f>VLOOKUP(B71,#REF!,7,FALSE)</f>
        <v>#REF!</v>
      </c>
    </row>
    <row r="71" spans="1:2" ht="104.25" customHeight="1">
      <c r="A71" s="113">
        <f>A59+10</f>
        <v>67</v>
      </c>
      <c r="B71" s="114">
        <f>B59+10</f>
        <v>68</v>
      </c>
    </row>
    <row r="72" spans="1:2" ht="15" customHeight="1" thickBot="1">
      <c r="A72" s="115" t="e">
        <f>VLOOKUP(A71,#REF!,2,FALSE)</f>
        <v>#REF!</v>
      </c>
      <c r="B72" s="116" t="e">
        <f>VLOOKUP(B71,#REF!,2,FALSE)</f>
        <v>#REF!</v>
      </c>
    </row>
    <row r="73" spans="1:2" ht="15" customHeight="1" thickTop="1">
      <c r="A73" s="112" t="e">
        <f>VLOOKUP(A74,#REF!,7,FALSE)</f>
        <v>#REF!</v>
      </c>
      <c r="B73" s="112" t="e">
        <f>VLOOKUP(B74,#REF!,7,FALSE)</f>
        <v>#REF!</v>
      </c>
    </row>
    <row r="74" spans="1:2" ht="104.25" customHeight="1">
      <c r="A74" s="113">
        <f>A62+10</f>
        <v>71</v>
      </c>
      <c r="B74" s="114">
        <f>B62+10</f>
        <v>72</v>
      </c>
    </row>
    <row r="75" spans="1:2" ht="15" customHeight="1" thickBot="1">
      <c r="A75" s="115" t="e">
        <f>VLOOKUP(A74,#REF!,2,FALSE)</f>
        <v>#REF!</v>
      </c>
      <c r="B75" s="116" t="e">
        <f>VLOOKUP(B74,#REF!,2,FALSE)</f>
        <v>#REF!</v>
      </c>
    </row>
    <row r="76" spans="1:2" ht="15" customHeight="1" thickTop="1">
      <c r="A76" s="112" t="e">
        <f>VLOOKUP(A77,#REF!,7,FALSE)</f>
        <v>#REF!</v>
      </c>
      <c r="B76" s="112" t="e">
        <f>VLOOKUP(B77,#REF!,7,FALSE)</f>
        <v>#REF!</v>
      </c>
    </row>
    <row r="77" spans="1:2" ht="104.25" customHeight="1">
      <c r="A77" s="113">
        <f>A65+10</f>
        <v>73</v>
      </c>
      <c r="B77" s="114">
        <f>B65+10</f>
        <v>74</v>
      </c>
    </row>
    <row r="78" spans="1:2" ht="15" customHeight="1" thickBot="1">
      <c r="A78" s="115" t="e">
        <f>VLOOKUP(A77,#REF!,2,FALSE)</f>
        <v>#REF!</v>
      </c>
      <c r="B78" s="116" t="e">
        <f>VLOOKUP(B77,#REF!,2,FALSE)</f>
        <v>#REF!</v>
      </c>
    </row>
    <row r="79" spans="1:2" ht="15" customHeight="1" thickTop="1">
      <c r="A79" s="112" t="e">
        <f>VLOOKUP(A80,#REF!,7,FALSE)</f>
        <v>#REF!</v>
      </c>
      <c r="B79" s="112" t="e">
        <f>VLOOKUP(B80,#REF!,7,FALSE)</f>
        <v>#REF!</v>
      </c>
    </row>
    <row r="80" spans="1:2" ht="104.25" customHeight="1">
      <c r="A80" s="113">
        <f>A68+10</f>
        <v>75</v>
      </c>
      <c r="B80" s="114">
        <f>B68+10</f>
        <v>76</v>
      </c>
    </row>
    <row r="81" spans="1:2" ht="15" customHeight="1" thickBot="1">
      <c r="A81" s="115" t="e">
        <f>VLOOKUP(A80,#REF!,2,FALSE)</f>
        <v>#REF!</v>
      </c>
      <c r="B81" s="116" t="e">
        <f>VLOOKUP(B80,#REF!,2,FALSE)</f>
        <v>#REF!</v>
      </c>
    </row>
    <row r="82" spans="1:2" ht="15" customHeight="1" thickTop="1">
      <c r="A82" s="112" t="e">
        <f>VLOOKUP(A83,#REF!,7,FALSE)</f>
        <v>#REF!</v>
      </c>
      <c r="B82" s="112" t="e">
        <f>VLOOKUP(B83,#REF!,7,FALSE)</f>
        <v>#REF!</v>
      </c>
    </row>
    <row r="83" spans="1:2" ht="104.25" customHeight="1">
      <c r="A83" s="113">
        <f>A71+10</f>
        <v>77</v>
      </c>
      <c r="B83" s="114">
        <f>B71+10</f>
        <v>78</v>
      </c>
    </row>
    <row r="84" spans="1:2" ht="15" customHeight="1" thickBot="1">
      <c r="A84" s="115" t="e">
        <f>VLOOKUP(A83,#REF!,2,FALSE)</f>
        <v>#REF!</v>
      </c>
      <c r="B84" s="116" t="e">
        <f>VLOOKUP(B83,#REF!,2,FALSE)</f>
        <v>#REF!</v>
      </c>
    </row>
    <row r="85" spans="1:2" ht="15" customHeight="1" thickTop="1">
      <c r="A85" s="112" t="e">
        <f>VLOOKUP(A86,#REF!,7,FALSE)</f>
        <v>#REF!</v>
      </c>
      <c r="B85" s="112" t="e">
        <f>VLOOKUP(B86,#REF!,7,FALSE)</f>
        <v>#REF!</v>
      </c>
    </row>
    <row r="86" spans="1:2" ht="104.25" customHeight="1">
      <c r="A86" s="113">
        <f>A74+10</f>
        <v>81</v>
      </c>
      <c r="B86" s="114">
        <f>B74+10</f>
        <v>82</v>
      </c>
    </row>
    <row r="87" spans="1:2" ht="15" customHeight="1" thickBot="1">
      <c r="A87" s="115" t="e">
        <f>VLOOKUP(A86,#REF!,2,FALSE)</f>
        <v>#REF!</v>
      </c>
      <c r="B87" s="116" t="e">
        <f>VLOOKUP(B86,#REF!,2,FALSE)</f>
        <v>#REF!</v>
      </c>
    </row>
    <row r="88" spans="1:2" ht="15" customHeight="1" thickTop="1">
      <c r="A88" s="112" t="e">
        <f>VLOOKUP(A89,#REF!,7,FALSE)</f>
        <v>#REF!</v>
      </c>
      <c r="B88" s="112" t="e">
        <f>VLOOKUP(B89,#REF!,7,FALSE)</f>
        <v>#REF!</v>
      </c>
    </row>
    <row r="89" spans="1:2" ht="104.25" customHeight="1">
      <c r="A89" s="113">
        <f>A77+10</f>
        <v>83</v>
      </c>
      <c r="B89" s="114">
        <f>B77+10</f>
        <v>84</v>
      </c>
    </row>
    <row r="90" spans="1:2" ht="15" customHeight="1" thickBot="1">
      <c r="A90" s="115" t="e">
        <f>VLOOKUP(A89,#REF!,2,FALSE)</f>
        <v>#REF!</v>
      </c>
      <c r="B90" s="116" t="e">
        <f>VLOOKUP(B89,#REF!,2,FALSE)</f>
        <v>#REF!</v>
      </c>
    </row>
    <row r="91" spans="1:2" ht="15" customHeight="1" thickTop="1">
      <c r="A91" s="112" t="e">
        <f>VLOOKUP(A92,#REF!,7,FALSE)</f>
        <v>#REF!</v>
      </c>
      <c r="B91" s="112" t="e">
        <f>VLOOKUP(B92,#REF!,7,FALSE)</f>
        <v>#REF!</v>
      </c>
    </row>
    <row r="92" spans="1:2" ht="104.25" customHeight="1">
      <c r="A92" s="113">
        <f>A80+10</f>
        <v>85</v>
      </c>
      <c r="B92" s="114">
        <f>B80+10</f>
        <v>86</v>
      </c>
    </row>
    <row r="93" spans="1:2" ht="15" customHeight="1" thickBot="1">
      <c r="A93" s="115" t="e">
        <f>VLOOKUP(A92,#REF!,2,FALSE)</f>
        <v>#REF!</v>
      </c>
      <c r="B93" s="116" t="e">
        <f>VLOOKUP(B92,#REF!,2,FALSE)</f>
        <v>#REF!</v>
      </c>
    </row>
    <row r="94" spans="1:2" ht="15" customHeight="1" thickTop="1">
      <c r="A94" s="112" t="e">
        <f>VLOOKUP(A95,#REF!,7,FALSE)</f>
        <v>#REF!</v>
      </c>
      <c r="B94" s="112" t="e">
        <f>VLOOKUP(B95,#REF!,7,FALSE)</f>
        <v>#REF!</v>
      </c>
    </row>
    <row r="95" spans="1:2" ht="104.25" customHeight="1">
      <c r="A95" s="113">
        <f>A83+10</f>
        <v>87</v>
      </c>
      <c r="B95" s="114">
        <f>B83+10</f>
        <v>88</v>
      </c>
    </row>
    <row r="96" spans="1:2" ht="15" customHeight="1" thickBot="1">
      <c r="A96" s="115" t="e">
        <f>VLOOKUP(A95,#REF!,2,FALSE)</f>
        <v>#REF!</v>
      </c>
      <c r="B96" s="116" t="e">
        <f>VLOOKUP(B95,#REF!,2,FALSE)</f>
        <v>#REF!</v>
      </c>
    </row>
    <row r="97" spans="1:2" ht="15" customHeight="1" thickTop="1">
      <c r="A97" s="112" t="e">
        <f>VLOOKUP(A98,#REF!,7,FALSE)</f>
        <v>#REF!</v>
      </c>
      <c r="B97" s="112" t="e">
        <f>VLOOKUP(B98,#REF!,7,FALSE)</f>
        <v>#REF!</v>
      </c>
    </row>
    <row r="98" spans="1:2" ht="104.25" customHeight="1">
      <c r="A98" s="113">
        <f>A86+10</f>
        <v>91</v>
      </c>
      <c r="B98" s="114">
        <f>B86+10</f>
        <v>92</v>
      </c>
    </row>
    <row r="99" spans="1:2" ht="15" customHeight="1" thickBot="1">
      <c r="A99" s="115" t="e">
        <f>VLOOKUP(A98,#REF!,2,FALSE)</f>
        <v>#REF!</v>
      </c>
      <c r="B99" s="116" t="e">
        <f>VLOOKUP(B98,#REF!,2,FALSE)</f>
        <v>#REF!</v>
      </c>
    </row>
    <row r="100" spans="1:2" ht="15" customHeight="1" thickTop="1">
      <c r="A100" s="112" t="e">
        <f>VLOOKUP(A101,#REF!,7,FALSE)</f>
        <v>#REF!</v>
      </c>
      <c r="B100" s="112" t="e">
        <f>VLOOKUP(B101,#REF!,7,FALSE)</f>
        <v>#REF!</v>
      </c>
    </row>
    <row r="101" spans="1:2" ht="104.25" customHeight="1">
      <c r="A101" s="113">
        <f>A89+10</f>
        <v>93</v>
      </c>
      <c r="B101" s="114">
        <f>B89+10</f>
        <v>94</v>
      </c>
    </row>
    <row r="102" spans="1:2" ht="15" customHeight="1" thickBot="1">
      <c r="A102" s="115" t="e">
        <f>VLOOKUP(A101,#REF!,2,FALSE)</f>
        <v>#REF!</v>
      </c>
      <c r="B102" s="116" t="e">
        <f>VLOOKUP(B101,#REF!,2,FALSE)</f>
        <v>#REF!</v>
      </c>
    </row>
    <row r="103" spans="1:2" ht="15" customHeight="1" thickTop="1">
      <c r="A103" s="112" t="e">
        <f>VLOOKUP(A104,#REF!,7,FALSE)</f>
        <v>#REF!</v>
      </c>
      <c r="B103" s="112" t="e">
        <f>VLOOKUP(B104,#REF!,7,FALSE)</f>
        <v>#REF!</v>
      </c>
    </row>
    <row r="104" spans="1:2" ht="104.25" customHeight="1">
      <c r="A104" s="113">
        <f>A92+10</f>
        <v>95</v>
      </c>
      <c r="B104" s="114">
        <f>B92+10</f>
        <v>96</v>
      </c>
    </row>
    <row r="105" spans="1:2" ht="15" customHeight="1" thickBot="1">
      <c r="A105" s="115" t="e">
        <f>VLOOKUP(A104,#REF!,2,FALSE)</f>
        <v>#REF!</v>
      </c>
      <c r="B105" s="116" t="e">
        <f>VLOOKUP(B104,#REF!,2,FALSE)</f>
        <v>#REF!</v>
      </c>
    </row>
    <row r="106" spans="1:2" ht="15" customHeight="1" thickTop="1">
      <c r="A106" s="112" t="e">
        <f>VLOOKUP(A107,#REF!,7,FALSE)</f>
        <v>#REF!</v>
      </c>
      <c r="B106" s="112" t="e">
        <f>VLOOKUP(B107,#REF!,7,FALSE)</f>
        <v>#REF!</v>
      </c>
    </row>
    <row r="107" spans="1:2" ht="104.25" customHeight="1">
      <c r="A107" s="113">
        <f>A95+10</f>
        <v>97</v>
      </c>
      <c r="B107" s="114">
        <f>B95+10</f>
        <v>98</v>
      </c>
    </row>
    <row r="108" spans="1:2" ht="15" customHeight="1" thickBot="1">
      <c r="A108" s="115" t="e">
        <f>VLOOKUP(A107,#REF!,2,FALSE)</f>
        <v>#REF!</v>
      </c>
      <c r="B108" s="116" t="e">
        <f>VLOOKUP(B107,#REF!,2,FALSE)</f>
        <v>#REF!</v>
      </c>
    </row>
    <row r="109" spans="1:2" ht="15" customHeight="1" thickTop="1">
      <c r="A109" s="112" t="e">
        <f>VLOOKUP(A110,#REF!,7,FALSE)</f>
        <v>#REF!</v>
      </c>
      <c r="B109" s="112" t="e">
        <f>VLOOKUP(B110,#REF!,7,FALSE)</f>
        <v>#REF!</v>
      </c>
    </row>
    <row r="110" spans="1:2" ht="104.25" customHeight="1">
      <c r="A110" s="113">
        <f>A98+10</f>
        <v>101</v>
      </c>
      <c r="B110" s="114">
        <f>B98+10</f>
        <v>102</v>
      </c>
    </row>
    <row r="111" spans="1:2" ht="15" customHeight="1" thickBot="1">
      <c r="A111" s="115" t="e">
        <f>VLOOKUP(A110,#REF!,2,FALSE)</f>
        <v>#REF!</v>
      </c>
      <c r="B111" s="116" t="e">
        <f>VLOOKUP(B110,#REF!,2,FALSE)</f>
        <v>#REF!</v>
      </c>
    </row>
    <row r="112" spans="1:2" ht="15" customHeight="1" thickTop="1">
      <c r="A112" s="112" t="e">
        <f>VLOOKUP(A113,#REF!,7,FALSE)</f>
        <v>#REF!</v>
      </c>
      <c r="B112" s="112" t="e">
        <f>VLOOKUP(B113,#REF!,7,FALSE)</f>
        <v>#REF!</v>
      </c>
    </row>
    <row r="113" spans="1:2" ht="104.25" customHeight="1">
      <c r="A113" s="113">
        <f>A101+10</f>
        <v>103</v>
      </c>
      <c r="B113" s="114">
        <f>B101+10</f>
        <v>104</v>
      </c>
    </row>
    <row r="114" spans="1:2" ht="15" customHeight="1" thickBot="1">
      <c r="A114" s="115" t="e">
        <f>VLOOKUP(A113,#REF!,2,FALSE)</f>
        <v>#REF!</v>
      </c>
      <c r="B114" s="116" t="e">
        <f>VLOOKUP(B113,#REF!,2,FALSE)</f>
        <v>#REF!</v>
      </c>
    </row>
    <row r="115" spans="1:2" ht="15" customHeight="1" thickTop="1">
      <c r="A115" s="112" t="e">
        <f>VLOOKUP(A116,#REF!,7,FALSE)</f>
        <v>#REF!</v>
      </c>
      <c r="B115" s="112" t="e">
        <f>VLOOKUP(B116,#REF!,7,FALSE)</f>
        <v>#REF!</v>
      </c>
    </row>
    <row r="116" spans="1:2" ht="104.25" customHeight="1">
      <c r="A116" s="113">
        <f>A104+10</f>
        <v>105</v>
      </c>
      <c r="B116" s="114">
        <f>B104+10</f>
        <v>106</v>
      </c>
    </row>
    <row r="117" spans="1:2" ht="15" customHeight="1" thickBot="1">
      <c r="A117" s="115" t="e">
        <f>VLOOKUP(A116,#REF!,2,FALSE)</f>
        <v>#REF!</v>
      </c>
      <c r="B117" s="116" t="e">
        <f>VLOOKUP(B116,#REF!,2,FALSE)</f>
        <v>#REF!</v>
      </c>
    </row>
    <row r="118" spans="1:2" ht="15" customHeight="1" thickTop="1">
      <c r="A118" s="112" t="e">
        <f>VLOOKUP(A119,#REF!,7,FALSE)</f>
        <v>#REF!</v>
      </c>
      <c r="B118" s="112" t="e">
        <f>VLOOKUP(B119,#REF!,7,FALSE)</f>
        <v>#REF!</v>
      </c>
    </row>
    <row r="119" spans="1:2" ht="104.25" customHeight="1">
      <c r="A119" s="113">
        <f>A107+10</f>
        <v>107</v>
      </c>
      <c r="B119" s="114">
        <f>B107+10</f>
        <v>108</v>
      </c>
    </row>
    <row r="120" spans="1:2" ht="15" customHeight="1" thickBot="1">
      <c r="A120" s="115" t="e">
        <f>VLOOKUP(A119,#REF!,2,FALSE)</f>
        <v>#REF!</v>
      </c>
      <c r="B120" s="116" t="e">
        <f>VLOOKUP(B119,#REF!,2,FALSE)</f>
        <v>#REF!</v>
      </c>
    </row>
    <row r="121" spans="1:2" ht="15" customHeight="1" thickTop="1">
      <c r="A121" s="112" t="e">
        <f>VLOOKUP(A122,#REF!,7,FALSE)</f>
        <v>#REF!</v>
      </c>
      <c r="B121" s="112" t="e">
        <f>VLOOKUP(B122,#REF!,7,FALSE)</f>
        <v>#REF!</v>
      </c>
    </row>
    <row r="122" spans="1:2" ht="104.25" customHeight="1">
      <c r="A122" s="113">
        <f>A110+10</f>
        <v>111</v>
      </c>
      <c r="B122" s="114">
        <f>B110+10</f>
        <v>112</v>
      </c>
    </row>
    <row r="123" spans="1:2" ht="15" customHeight="1" thickBot="1">
      <c r="A123" s="115" t="e">
        <f>VLOOKUP(A122,#REF!,2,FALSE)</f>
        <v>#REF!</v>
      </c>
      <c r="B123" s="116" t="e">
        <f>VLOOKUP(B122,#REF!,2,FALSE)</f>
        <v>#REF!</v>
      </c>
    </row>
    <row r="124" spans="1:2" ht="15" customHeight="1" thickTop="1">
      <c r="A124" s="112" t="e">
        <f>VLOOKUP(A125,#REF!,7,FALSE)</f>
        <v>#REF!</v>
      </c>
      <c r="B124" s="112" t="e">
        <f>VLOOKUP(B125,#REF!,7,FALSE)</f>
        <v>#REF!</v>
      </c>
    </row>
    <row r="125" spans="1:2" ht="104.25" customHeight="1">
      <c r="A125" s="113">
        <f>A113+10</f>
        <v>113</v>
      </c>
      <c r="B125" s="114">
        <f>B113+10</f>
        <v>114</v>
      </c>
    </row>
    <row r="126" spans="1:2" ht="15" customHeight="1" thickBot="1">
      <c r="A126" s="115" t="e">
        <f>VLOOKUP(A125,#REF!,2,FALSE)</f>
        <v>#REF!</v>
      </c>
      <c r="B126" s="116" t="e">
        <f>VLOOKUP(B125,#REF!,2,FALSE)</f>
        <v>#REF!</v>
      </c>
    </row>
    <row r="127" spans="1:2" ht="15" customHeight="1" thickTop="1">
      <c r="A127" s="112" t="e">
        <f>VLOOKUP(A128,#REF!,7,FALSE)</f>
        <v>#REF!</v>
      </c>
      <c r="B127" s="112" t="e">
        <f>VLOOKUP(B128,#REF!,7,FALSE)</f>
        <v>#REF!</v>
      </c>
    </row>
    <row r="128" spans="1:2" ht="104.25" customHeight="1">
      <c r="A128" s="113">
        <f>A116+10</f>
        <v>115</v>
      </c>
      <c r="B128" s="114">
        <f>B116+10</f>
        <v>116</v>
      </c>
    </row>
    <row r="129" spans="1:2" ht="15" customHeight="1" thickBot="1">
      <c r="A129" s="115" t="e">
        <f>VLOOKUP(A128,#REF!,2,FALSE)</f>
        <v>#REF!</v>
      </c>
      <c r="B129" s="116" t="e">
        <f>VLOOKUP(B128,#REF!,2,FALSE)</f>
        <v>#REF!</v>
      </c>
    </row>
    <row r="130" spans="1:2" ht="15" customHeight="1" thickTop="1">
      <c r="A130" s="112" t="e">
        <f>VLOOKUP(A131,#REF!,7,FALSE)</f>
        <v>#REF!</v>
      </c>
      <c r="B130" s="112" t="e">
        <f>VLOOKUP(B131,#REF!,7,FALSE)</f>
        <v>#REF!</v>
      </c>
    </row>
    <row r="131" spans="1:2" ht="104.25" customHeight="1">
      <c r="A131" s="113">
        <f>A119+10</f>
        <v>117</v>
      </c>
      <c r="B131" s="114">
        <f>B119+10</f>
        <v>118</v>
      </c>
    </row>
    <row r="132" spans="1:2" ht="15" customHeight="1" thickBot="1">
      <c r="A132" s="115" t="e">
        <f>VLOOKUP(A131,#REF!,2,FALSE)</f>
        <v>#REF!</v>
      </c>
      <c r="B132" s="116" t="e">
        <f>VLOOKUP(B131,#REF!,2,FALSE)</f>
        <v>#REF!</v>
      </c>
    </row>
    <row r="133" spans="1:2" ht="15" customHeight="1" thickTop="1">
      <c r="A133" s="112" t="e">
        <f>VLOOKUP(A134,#REF!,7,FALSE)</f>
        <v>#REF!</v>
      </c>
      <c r="B133" s="112" t="e">
        <f>VLOOKUP(B134,#REF!,7,FALSE)</f>
        <v>#REF!</v>
      </c>
    </row>
    <row r="134" spans="1:2" ht="104.25" customHeight="1">
      <c r="A134" s="113">
        <f>A122+10</f>
        <v>121</v>
      </c>
      <c r="B134" s="114">
        <f>B122+10</f>
        <v>122</v>
      </c>
    </row>
    <row r="135" spans="1:2" ht="15" customHeight="1" thickBot="1">
      <c r="A135" s="115" t="e">
        <f>VLOOKUP(A134,#REF!,2,FALSE)</f>
        <v>#REF!</v>
      </c>
      <c r="B135" s="116" t="e">
        <f>VLOOKUP(B134,#REF!,2,FALSE)</f>
        <v>#REF!</v>
      </c>
    </row>
    <row r="136" spans="1:2" ht="15" customHeight="1" thickTop="1">
      <c r="A136" s="112" t="e">
        <f>VLOOKUP(A137,#REF!,7,FALSE)</f>
        <v>#REF!</v>
      </c>
      <c r="B136" s="112" t="e">
        <f>VLOOKUP(B137,#REF!,7,FALSE)</f>
        <v>#REF!</v>
      </c>
    </row>
    <row r="137" spans="1:2" ht="104.25" customHeight="1">
      <c r="A137" s="113">
        <f>A125+10</f>
        <v>123</v>
      </c>
      <c r="B137" s="114">
        <f>B125+10</f>
        <v>124</v>
      </c>
    </row>
    <row r="138" spans="1:2" ht="15" customHeight="1" thickBot="1">
      <c r="A138" s="115" t="e">
        <f>VLOOKUP(A137,#REF!,2,FALSE)</f>
        <v>#REF!</v>
      </c>
      <c r="B138" s="116" t="e">
        <f>VLOOKUP(B137,#REF!,2,FALSE)</f>
        <v>#REF!</v>
      </c>
    </row>
    <row r="139" spans="1:2" ht="15" customHeight="1" thickTop="1">
      <c r="A139" s="112" t="e">
        <f>VLOOKUP(A140,#REF!,7,FALSE)</f>
        <v>#REF!</v>
      </c>
      <c r="B139" s="112" t="e">
        <f>VLOOKUP(B140,#REF!,7,FALSE)</f>
        <v>#REF!</v>
      </c>
    </row>
    <row r="140" spans="1:2" ht="104.25" customHeight="1">
      <c r="A140" s="113">
        <f>A128+10</f>
        <v>125</v>
      </c>
      <c r="B140" s="114">
        <f>B128+10</f>
        <v>126</v>
      </c>
    </row>
    <row r="141" spans="1:2" ht="15" customHeight="1" thickBot="1">
      <c r="A141" s="115" t="e">
        <f>VLOOKUP(A140,#REF!,2,FALSE)</f>
        <v>#REF!</v>
      </c>
      <c r="B141" s="116" t="e">
        <f>VLOOKUP(B140,#REF!,2,FALSE)</f>
        <v>#REF!</v>
      </c>
    </row>
    <row r="142" spans="1:2" ht="15" customHeight="1" thickTop="1">
      <c r="A142" s="112" t="e">
        <f>VLOOKUP(A143,#REF!,7,FALSE)</f>
        <v>#REF!</v>
      </c>
      <c r="B142" s="112" t="e">
        <f>VLOOKUP(B143,#REF!,7,FALSE)</f>
        <v>#REF!</v>
      </c>
    </row>
    <row r="143" spans="1:2" ht="104.25" customHeight="1">
      <c r="A143" s="113">
        <f>A131+10</f>
        <v>127</v>
      </c>
      <c r="B143" s="114">
        <f>B131+10</f>
        <v>128</v>
      </c>
    </row>
    <row r="144" spans="1:2" ht="15" customHeight="1" thickBot="1">
      <c r="A144" s="115" t="e">
        <f>VLOOKUP(A143,#REF!,2,FALSE)</f>
        <v>#REF!</v>
      </c>
      <c r="B144" s="116" t="e">
        <f>VLOOKUP(B143,#REF!,2,FALSE)</f>
        <v>#REF!</v>
      </c>
    </row>
    <row r="145" spans="1:2" ht="15" customHeight="1" thickTop="1">
      <c r="A145" s="112" t="e">
        <f>VLOOKUP(A146,#REF!,7,FALSE)</f>
        <v>#REF!</v>
      </c>
      <c r="B145" s="112" t="e">
        <f>VLOOKUP(B146,#REF!,7,FALSE)</f>
        <v>#REF!</v>
      </c>
    </row>
    <row r="146" spans="1:2" ht="104.25" customHeight="1">
      <c r="A146" s="113">
        <f>A134+10</f>
        <v>131</v>
      </c>
      <c r="B146" s="114">
        <f>B134+10</f>
        <v>132</v>
      </c>
    </row>
    <row r="147" spans="1:2" ht="15" customHeight="1" thickBot="1">
      <c r="A147" s="115" t="e">
        <f>VLOOKUP(A146,#REF!,2,FALSE)</f>
        <v>#REF!</v>
      </c>
      <c r="B147" s="116" t="e">
        <f>VLOOKUP(B146,#REF!,2,FALSE)</f>
        <v>#REF!</v>
      </c>
    </row>
    <row r="148" spans="1:2" ht="15" customHeight="1" thickTop="1">
      <c r="A148" s="112" t="e">
        <f>VLOOKUP(A149,#REF!,7,FALSE)</f>
        <v>#REF!</v>
      </c>
      <c r="B148" s="112" t="e">
        <f>VLOOKUP(B149,#REF!,7,FALSE)</f>
        <v>#REF!</v>
      </c>
    </row>
    <row r="149" spans="1:2" ht="104.25" customHeight="1">
      <c r="A149" s="113">
        <f>A137+10</f>
        <v>133</v>
      </c>
      <c r="B149" s="114">
        <f>B137+10</f>
        <v>134</v>
      </c>
    </row>
    <row r="150" spans="1:2" ht="15" customHeight="1" thickBot="1">
      <c r="A150" s="115" t="e">
        <f>VLOOKUP(A149,#REF!,2,FALSE)</f>
        <v>#REF!</v>
      </c>
      <c r="B150" s="116" t="e">
        <f>VLOOKUP(B149,#REF!,2,FALSE)</f>
        <v>#REF!</v>
      </c>
    </row>
    <row r="151" spans="1:2" ht="15" customHeight="1" thickTop="1">
      <c r="A151" s="112" t="e">
        <f>VLOOKUP(A152,#REF!,7,FALSE)</f>
        <v>#REF!</v>
      </c>
      <c r="B151" s="112" t="e">
        <f>VLOOKUP(B152,#REF!,7,FALSE)</f>
        <v>#REF!</v>
      </c>
    </row>
    <row r="152" spans="1:2" ht="104.25" customHeight="1">
      <c r="A152" s="113">
        <f>A140+10</f>
        <v>135</v>
      </c>
      <c r="B152" s="114">
        <f>B140+10</f>
        <v>136</v>
      </c>
    </row>
    <row r="153" spans="1:2" ht="15" customHeight="1" thickBot="1">
      <c r="A153" s="115" t="e">
        <f>VLOOKUP(A152,#REF!,2,FALSE)</f>
        <v>#REF!</v>
      </c>
      <c r="B153" s="116" t="e">
        <f>VLOOKUP(B152,#REF!,2,FALSE)</f>
        <v>#REF!</v>
      </c>
    </row>
    <row r="154" spans="1:2" ht="15" customHeight="1" thickTop="1">
      <c r="A154" s="112" t="e">
        <f>VLOOKUP(A155,#REF!,7,FALSE)</f>
        <v>#REF!</v>
      </c>
      <c r="B154" s="112" t="e">
        <f>VLOOKUP(B155,#REF!,7,FALSE)</f>
        <v>#REF!</v>
      </c>
    </row>
    <row r="155" spans="1:2" ht="104.25" customHeight="1">
      <c r="A155" s="113">
        <f>A143+10</f>
        <v>137</v>
      </c>
      <c r="B155" s="114">
        <f>B143+10</f>
        <v>138</v>
      </c>
    </row>
    <row r="156" spans="1:2" ht="15" customHeight="1" thickBot="1">
      <c r="A156" s="115" t="e">
        <f>VLOOKUP(A155,#REF!,2,FALSE)</f>
        <v>#REF!</v>
      </c>
      <c r="B156" s="116" t="e">
        <f>VLOOKUP(B155,#REF!,2,FALSE)</f>
        <v>#REF!</v>
      </c>
    </row>
    <row r="157" spans="1:2" ht="15" customHeight="1" thickTop="1">
      <c r="A157" s="112" t="e">
        <f>VLOOKUP(A158,#REF!,7,FALSE)</f>
        <v>#REF!</v>
      </c>
      <c r="B157" s="112" t="e">
        <f>VLOOKUP(B158,#REF!,7,FALSE)</f>
        <v>#REF!</v>
      </c>
    </row>
    <row r="158" spans="1:2" ht="104.25" customHeight="1">
      <c r="A158" s="113">
        <f>A146+10</f>
        <v>141</v>
      </c>
      <c r="B158" s="114">
        <f>B146+10</f>
        <v>142</v>
      </c>
    </row>
    <row r="159" spans="1:2" ht="15" customHeight="1" thickBot="1">
      <c r="A159" s="115" t="e">
        <f>VLOOKUP(A158,#REF!,2,FALSE)</f>
        <v>#REF!</v>
      </c>
      <c r="B159" s="116" t="e">
        <f>VLOOKUP(B158,#REF!,2,FALSE)</f>
        <v>#REF!</v>
      </c>
    </row>
    <row r="160" spans="1:2" ht="15" customHeight="1" thickTop="1">
      <c r="A160" s="112" t="e">
        <f>VLOOKUP(A161,#REF!,7,FALSE)</f>
        <v>#REF!</v>
      </c>
      <c r="B160" s="112" t="e">
        <f>VLOOKUP(B161,#REF!,7,FALSE)</f>
        <v>#REF!</v>
      </c>
    </row>
    <row r="161" spans="1:2" ht="104.25" customHeight="1">
      <c r="A161" s="113">
        <f>A149+10</f>
        <v>143</v>
      </c>
      <c r="B161" s="114">
        <f>B149+10</f>
        <v>144</v>
      </c>
    </row>
    <row r="162" spans="1:2" ht="15" customHeight="1" thickBot="1">
      <c r="A162" s="115" t="e">
        <f>VLOOKUP(A161,#REF!,2,FALSE)</f>
        <v>#REF!</v>
      </c>
      <c r="B162" s="116" t="e">
        <f>VLOOKUP(B161,#REF!,2,FALSE)</f>
        <v>#REF!</v>
      </c>
    </row>
    <row r="163" spans="1:2" ht="15" customHeight="1" thickTop="1">
      <c r="A163" s="112" t="e">
        <f>VLOOKUP(A164,#REF!,7,FALSE)</f>
        <v>#REF!</v>
      </c>
      <c r="B163" s="112" t="e">
        <f>VLOOKUP(B164,#REF!,7,FALSE)</f>
        <v>#REF!</v>
      </c>
    </row>
    <row r="164" spans="1:2" ht="104.25" customHeight="1">
      <c r="A164" s="113">
        <f>A152+10</f>
        <v>145</v>
      </c>
      <c r="B164" s="114">
        <f>B152+10</f>
        <v>146</v>
      </c>
    </row>
    <row r="165" spans="1:2" ht="15" customHeight="1" thickBot="1">
      <c r="A165" s="115" t="e">
        <f>VLOOKUP(A164,#REF!,2,FALSE)</f>
        <v>#REF!</v>
      </c>
      <c r="B165" s="116" t="e">
        <f>VLOOKUP(B164,#REF!,2,FALSE)</f>
        <v>#REF!</v>
      </c>
    </row>
    <row r="166" spans="1:2" ht="15" customHeight="1" thickTop="1">
      <c r="A166" s="112" t="e">
        <f>VLOOKUP(A167,#REF!,7,FALSE)</f>
        <v>#REF!</v>
      </c>
      <c r="B166" s="112" t="e">
        <f>VLOOKUP(B167,#REF!,7,FALSE)</f>
        <v>#REF!</v>
      </c>
    </row>
    <row r="167" spans="1:2" ht="104.25" customHeight="1">
      <c r="A167" s="113">
        <f>A155+10</f>
        <v>147</v>
      </c>
      <c r="B167" s="114">
        <f>B155+10</f>
        <v>148</v>
      </c>
    </row>
    <row r="168" spans="1:2" ht="15" customHeight="1" thickBot="1">
      <c r="A168" s="115" t="e">
        <f>VLOOKUP(A167,#REF!,2,FALSE)</f>
        <v>#REF!</v>
      </c>
      <c r="B168" s="116" t="e">
        <f>VLOOKUP(B167,#REF!,2,FALSE)</f>
        <v>#REF!</v>
      </c>
    </row>
    <row r="169" spans="1:2" ht="15" customHeight="1" thickTop="1">
      <c r="A169" s="112" t="e">
        <f>VLOOKUP(A170,#REF!,7,FALSE)</f>
        <v>#REF!</v>
      </c>
      <c r="B169" s="112" t="e">
        <f>VLOOKUP(B170,#REF!,7,FALSE)</f>
        <v>#REF!</v>
      </c>
    </row>
    <row r="170" spans="1:2" ht="104.25" customHeight="1">
      <c r="A170" s="113">
        <f>A158+10</f>
        <v>151</v>
      </c>
      <c r="B170" s="114">
        <f>B158+10</f>
        <v>152</v>
      </c>
    </row>
    <row r="171" spans="1:2" ht="15" customHeight="1" thickBot="1">
      <c r="A171" s="115" t="e">
        <f>VLOOKUP(A170,#REF!,2,FALSE)</f>
        <v>#REF!</v>
      </c>
      <c r="B171" s="116" t="e">
        <f>VLOOKUP(B170,#REF!,2,FALSE)</f>
        <v>#REF!</v>
      </c>
    </row>
    <row r="172" spans="1:2" ht="15" customHeight="1" thickTop="1">
      <c r="A172" s="112" t="e">
        <f>VLOOKUP(A173,#REF!,7,FALSE)</f>
        <v>#REF!</v>
      </c>
      <c r="B172" s="112" t="e">
        <f>VLOOKUP(B173,#REF!,7,FALSE)</f>
        <v>#REF!</v>
      </c>
    </row>
    <row r="173" spans="1:2" ht="104.25" customHeight="1">
      <c r="A173" s="113">
        <f>A161+10</f>
        <v>153</v>
      </c>
      <c r="B173" s="114">
        <f>B161+10</f>
        <v>154</v>
      </c>
    </row>
    <row r="174" spans="1:2" ht="15" customHeight="1" thickBot="1">
      <c r="A174" s="115" t="e">
        <f>VLOOKUP(A173,#REF!,2,FALSE)</f>
        <v>#REF!</v>
      </c>
      <c r="B174" s="116" t="e">
        <f>VLOOKUP(B173,#REF!,2,FALSE)</f>
        <v>#REF!</v>
      </c>
    </row>
    <row r="175" spans="1:2" ht="15" customHeight="1" thickTop="1">
      <c r="A175" s="112" t="e">
        <f>VLOOKUP(A176,#REF!,7,FALSE)</f>
        <v>#REF!</v>
      </c>
      <c r="B175" s="112" t="e">
        <f>VLOOKUP(B176,#REF!,7,FALSE)</f>
        <v>#REF!</v>
      </c>
    </row>
    <row r="176" spans="1:2" ht="104.25" customHeight="1">
      <c r="A176" s="113">
        <f>A164+10</f>
        <v>155</v>
      </c>
      <c r="B176" s="114">
        <f>B164+10</f>
        <v>156</v>
      </c>
    </row>
    <row r="177" spans="1:2" ht="15" customHeight="1" thickBot="1">
      <c r="A177" s="115" t="e">
        <f>VLOOKUP(A176,#REF!,2,FALSE)</f>
        <v>#REF!</v>
      </c>
      <c r="B177" s="116" t="e">
        <f>VLOOKUP(B176,#REF!,2,FALSE)</f>
        <v>#REF!</v>
      </c>
    </row>
    <row r="178" spans="1:2" ht="15" customHeight="1" thickTop="1">
      <c r="A178" s="112" t="e">
        <f>VLOOKUP(A179,#REF!,7,FALSE)</f>
        <v>#REF!</v>
      </c>
      <c r="B178" s="112" t="e">
        <f>VLOOKUP(B179,#REF!,7,FALSE)</f>
        <v>#REF!</v>
      </c>
    </row>
    <row r="179" spans="1:2" ht="104.25" customHeight="1">
      <c r="A179" s="113">
        <f>A167+10</f>
        <v>157</v>
      </c>
      <c r="B179" s="114">
        <f>B167+10</f>
        <v>158</v>
      </c>
    </row>
    <row r="180" spans="1:2" ht="15" customHeight="1" thickBot="1">
      <c r="A180" s="115" t="e">
        <f>VLOOKUP(A179,#REF!,2,FALSE)</f>
        <v>#REF!</v>
      </c>
      <c r="B180" s="116" t="e">
        <f>VLOOKUP(B179,#REF!,2,FALSE)</f>
        <v>#REF!</v>
      </c>
    </row>
    <row r="181" spans="1:2" ht="15" customHeight="1" thickTop="1">
      <c r="A181" s="112" t="e">
        <f>VLOOKUP(A182,#REF!,7,FALSE)</f>
        <v>#REF!</v>
      </c>
      <c r="B181" s="112" t="e">
        <f>VLOOKUP(B182,#REF!,7,FALSE)</f>
        <v>#REF!</v>
      </c>
    </row>
    <row r="182" spans="1:2" ht="104.25" customHeight="1">
      <c r="A182" s="113">
        <f>A170+10</f>
        <v>161</v>
      </c>
      <c r="B182" s="114">
        <f>B170+10</f>
        <v>162</v>
      </c>
    </row>
    <row r="183" spans="1:2" ht="15" customHeight="1" thickBot="1">
      <c r="A183" s="115" t="e">
        <f>VLOOKUP(A182,#REF!,2,FALSE)</f>
        <v>#REF!</v>
      </c>
      <c r="B183" s="116" t="e">
        <f>VLOOKUP(B182,#REF!,2,FALSE)</f>
        <v>#REF!</v>
      </c>
    </row>
    <row r="184" spans="1:2" ht="15" customHeight="1" thickTop="1">
      <c r="A184" s="112" t="e">
        <f>VLOOKUP(A185,#REF!,7,FALSE)</f>
        <v>#REF!</v>
      </c>
      <c r="B184" s="112" t="e">
        <f>VLOOKUP(B185,#REF!,7,FALSE)</f>
        <v>#REF!</v>
      </c>
    </row>
    <row r="185" spans="1:2" ht="104.25" customHeight="1">
      <c r="A185" s="113">
        <f>A173+10</f>
        <v>163</v>
      </c>
      <c r="B185" s="114">
        <f>B173+10</f>
        <v>164</v>
      </c>
    </row>
    <row r="186" spans="1:2" ht="15" customHeight="1" thickBot="1">
      <c r="A186" s="115" t="e">
        <f>VLOOKUP(A185,#REF!,2,FALSE)</f>
        <v>#REF!</v>
      </c>
      <c r="B186" s="116" t="e">
        <f>VLOOKUP(B185,#REF!,2,FALSE)</f>
        <v>#REF!</v>
      </c>
    </row>
    <row r="187" spans="1:2" ht="15" customHeight="1" thickTop="1">
      <c r="A187" s="112" t="e">
        <f>VLOOKUP(A188,#REF!,7,FALSE)</f>
        <v>#REF!</v>
      </c>
      <c r="B187" s="112" t="e">
        <f>VLOOKUP(B188,#REF!,7,FALSE)</f>
        <v>#REF!</v>
      </c>
    </row>
    <row r="188" spans="1:2" ht="104.25" customHeight="1">
      <c r="A188" s="113">
        <f>A176+10</f>
        <v>165</v>
      </c>
      <c r="B188" s="114">
        <f>B176+10</f>
        <v>166</v>
      </c>
    </row>
    <row r="189" spans="1:2" ht="15" customHeight="1" thickBot="1">
      <c r="A189" s="115" t="e">
        <f>VLOOKUP(A188,#REF!,2,FALSE)</f>
        <v>#REF!</v>
      </c>
      <c r="B189" s="116" t="e">
        <f>VLOOKUP(B188,#REF!,2,FALSE)</f>
        <v>#REF!</v>
      </c>
    </row>
    <row r="190" spans="1:2" ht="15" customHeight="1" thickTop="1">
      <c r="A190" s="112" t="e">
        <f>VLOOKUP(A191,#REF!,7,FALSE)</f>
        <v>#REF!</v>
      </c>
      <c r="B190" s="112" t="e">
        <f>VLOOKUP(B191,#REF!,7,FALSE)</f>
        <v>#REF!</v>
      </c>
    </row>
    <row r="191" spans="1:2" ht="104.25" customHeight="1">
      <c r="A191" s="113">
        <f>A179+10</f>
        <v>167</v>
      </c>
      <c r="B191" s="114">
        <f>B179+10</f>
        <v>168</v>
      </c>
    </row>
    <row r="192" spans="1:2" ht="15" customHeight="1" thickBot="1">
      <c r="A192" s="115" t="e">
        <f>VLOOKUP(A191,#REF!,2,FALSE)</f>
        <v>#REF!</v>
      </c>
      <c r="B192" s="116" t="e">
        <f>VLOOKUP(B191,#REF!,2,FALSE)</f>
        <v>#REF!</v>
      </c>
    </row>
    <row r="193" spans="1:2" ht="15" customHeight="1" thickTop="1">
      <c r="A193" s="112" t="e">
        <f>VLOOKUP(A194,#REF!,7,FALSE)</f>
        <v>#REF!</v>
      </c>
      <c r="B193" s="112" t="e">
        <f>VLOOKUP(B194,#REF!,7,FALSE)</f>
        <v>#REF!</v>
      </c>
    </row>
    <row r="194" spans="1:2" ht="104.25" customHeight="1">
      <c r="A194" s="113">
        <f>A182+10</f>
        <v>171</v>
      </c>
      <c r="B194" s="114">
        <f>B182+10</f>
        <v>172</v>
      </c>
    </row>
    <row r="195" spans="1:2" ht="15" customHeight="1" thickBot="1">
      <c r="A195" s="115" t="e">
        <f>VLOOKUP(A194,#REF!,2,FALSE)</f>
        <v>#REF!</v>
      </c>
      <c r="B195" s="116" t="e">
        <f>VLOOKUP(B194,#REF!,2,FALSE)</f>
        <v>#REF!</v>
      </c>
    </row>
    <row r="196" spans="1:2" ht="15" customHeight="1" thickTop="1">
      <c r="A196" s="112" t="e">
        <f>VLOOKUP(A197,#REF!,7,FALSE)</f>
        <v>#REF!</v>
      </c>
      <c r="B196" s="112" t="e">
        <f>VLOOKUP(B197,#REF!,7,FALSE)</f>
        <v>#REF!</v>
      </c>
    </row>
    <row r="197" spans="1:2" ht="104.25" customHeight="1">
      <c r="A197" s="113">
        <f>A185+10</f>
        <v>173</v>
      </c>
      <c r="B197" s="114">
        <f>B185+10</f>
        <v>174</v>
      </c>
    </row>
    <row r="198" spans="1:2" ht="15" customHeight="1" thickBot="1">
      <c r="A198" s="115" t="e">
        <f>VLOOKUP(A197,#REF!,2,FALSE)</f>
        <v>#REF!</v>
      </c>
      <c r="B198" s="116" t="e">
        <f>VLOOKUP(B197,#REF!,2,FALSE)</f>
        <v>#REF!</v>
      </c>
    </row>
    <row r="199" spans="1:2" ht="15" customHeight="1" thickTop="1">
      <c r="A199" s="112" t="e">
        <f>VLOOKUP(A200,#REF!,7,FALSE)</f>
        <v>#REF!</v>
      </c>
      <c r="B199" s="112" t="e">
        <f>VLOOKUP(B200,#REF!,7,FALSE)</f>
        <v>#REF!</v>
      </c>
    </row>
    <row r="200" spans="1:2" ht="104.25" customHeight="1">
      <c r="A200" s="113">
        <f>A188+10</f>
        <v>175</v>
      </c>
      <c r="B200" s="114">
        <f>B188+10</f>
        <v>176</v>
      </c>
    </row>
    <row r="201" spans="1:2" ht="15" customHeight="1" thickBot="1">
      <c r="A201" s="115" t="e">
        <f>VLOOKUP(A200,#REF!,2,FALSE)</f>
        <v>#REF!</v>
      </c>
      <c r="B201" s="116" t="e">
        <f>VLOOKUP(B200,#REF!,2,FALSE)</f>
        <v>#REF!</v>
      </c>
    </row>
    <row r="202" spans="1:2" ht="15" customHeight="1" thickTop="1">
      <c r="A202" s="112" t="e">
        <f>VLOOKUP(A203,#REF!,7,FALSE)</f>
        <v>#REF!</v>
      </c>
      <c r="B202" s="112" t="e">
        <f>VLOOKUP(B203,#REF!,7,FALSE)</f>
        <v>#REF!</v>
      </c>
    </row>
    <row r="203" spans="1:2" ht="104.25" customHeight="1">
      <c r="A203" s="113">
        <f>A191+10</f>
        <v>177</v>
      </c>
      <c r="B203" s="114">
        <f>B191+10</f>
        <v>178</v>
      </c>
    </row>
    <row r="204" spans="1:2" ht="15" customHeight="1" thickBot="1">
      <c r="A204" s="115" t="e">
        <f>VLOOKUP(A203,#REF!,2,FALSE)</f>
        <v>#REF!</v>
      </c>
      <c r="B204" s="116" t="e">
        <f>VLOOKUP(B203,#REF!,2,FALSE)</f>
        <v>#REF!</v>
      </c>
    </row>
    <row r="205" spans="1:2" ht="15" customHeight="1" thickTop="1">
      <c r="A205" s="112" t="e">
        <f>VLOOKUP(A206,#REF!,7,FALSE)</f>
        <v>#REF!</v>
      </c>
      <c r="B205" s="112" t="e">
        <f>VLOOKUP(B206,#REF!,7,FALSE)</f>
        <v>#REF!</v>
      </c>
    </row>
    <row r="206" spans="1:2" ht="104.25" customHeight="1">
      <c r="A206" s="113">
        <f>A194+10</f>
        <v>181</v>
      </c>
      <c r="B206" s="114">
        <f>B194+10</f>
        <v>182</v>
      </c>
    </row>
    <row r="207" spans="1:2" ht="15" customHeight="1" thickBot="1">
      <c r="A207" s="115" t="e">
        <f>VLOOKUP(A206,#REF!,2,FALSE)</f>
        <v>#REF!</v>
      </c>
      <c r="B207" s="116" t="e">
        <f>VLOOKUP(B206,#REF!,2,FALSE)</f>
        <v>#REF!</v>
      </c>
    </row>
    <row r="208" spans="1:2" ht="15" customHeight="1" thickTop="1">
      <c r="A208" s="112" t="e">
        <f>VLOOKUP(A209,#REF!,7,FALSE)</f>
        <v>#REF!</v>
      </c>
      <c r="B208" s="112" t="e">
        <f>VLOOKUP(B209,#REF!,7,FALSE)</f>
        <v>#REF!</v>
      </c>
    </row>
    <row r="209" spans="1:2" ht="104.25" customHeight="1">
      <c r="A209" s="113">
        <f>A197+10</f>
        <v>183</v>
      </c>
      <c r="B209" s="114">
        <f>B197+10</f>
        <v>184</v>
      </c>
    </row>
    <row r="210" spans="1:2" ht="15" customHeight="1" thickBot="1">
      <c r="A210" s="115" t="e">
        <f>VLOOKUP(A209,#REF!,2,FALSE)</f>
        <v>#REF!</v>
      </c>
      <c r="B210" s="116" t="e">
        <f>VLOOKUP(B209,#REF!,2,FALSE)</f>
        <v>#REF!</v>
      </c>
    </row>
    <row r="211" spans="1:2" ht="15" customHeight="1" thickTop="1">
      <c r="A211" s="112" t="e">
        <f>VLOOKUP(A212,#REF!,7,FALSE)</f>
        <v>#REF!</v>
      </c>
      <c r="B211" s="112" t="e">
        <f>VLOOKUP(B212,#REF!,7,FALSE)</f>
        <v>#REF!</v>
      </c>
    </row>
    <row r="212" spans="1:2" ht="104.25" customHeight="1">
      <c r="A212" s="113">
        <f>A200+10</f>
        <v>185</v>
      </c>
      <c r="B212" s="114">
        <f>B200+10</f>
        <v>186</v>
      </c>
    </row>
    <row r="213" spans="1:2" ht="15" customHeight="1" thickBot="1">
      <c r="A213" s="115" t="e">
        <f>VLOOKUP(A212,#REF!,2,FALSE)</f>
        <v>#REF!</v>
      </c>
      <c r="B213" s="116" t="e">
        <f>VLOOKUP(B212,#REF!,2,FALSE)</f>
        <v>#REF!</v>
      </c>
    </row>
    <row r="214" spans="1:2" ht="15" customHeight="1" thickTop="1">
      <c r="A214" s="112" t="e">
        <f>VLOOKUP(A215,#REF!,7,FALSE)</f>
        <v>#REF!</v>
      </c>
      <c r="B214" s="112" t="e">
        <f>VLOOKUP(B215,#REF!,7,FALSE)</f>
        <v>#REF!</v>
      </c>
    </row>
    <row r="215" spans="1:2" ht="104.25" customHeight="1">
      <c r="A215" s="113">
        <f>A203+10</f>
        <v>187</v>
      </c>
      <c r="B215" s="114">
        <f>B203+10</f>
        <v>188</v>
      </c>
    </row>
    <row r="216" spans="1:2" ht="15" customHeight="1" thickBot="1">
      <c r="A216" s="115" t="e">
        <f>VLOOKUP(A215,#REF!,2,FALSE)</f>
        <v>#REF!</v>
      </c>
      <c r="B216" s="116" t="e">
        <f>VLOOKUP(B215,#REF!,2,FALSE)</f>
        <v>#REF!</v>
      </c>
    </row>
    <row r="217" spans="1:2" ht="15" customHeight="1" thickTop="1">
      <c r="A217" s="112" t="e">
        <f>VLOOKUP(A218,#REF!,7,FALSE)</f>
        <v>#REF!</v>
      </c>
      <c r="B217" s="112" t="e">
        <f>VLOOKUP(B218,#REF!,7,FALSE)</f>
        <v>#REF!</v>
      </c>
    </row>
    <row r="218" spans="1:2" ht="104.25" customHeight="1">
      <c r="A218" s="113">
        <f>A206+10</f>
        <v>191</v>
      </c>
      <c r="B218" s="114">
        <f>B206+10</f>
        <v>192</v>
      </c>
    </row>
    <row r="219" spans="1:2" ht="15" customHeight="1" thickBot="1">
      <c r="A219" s="115" t="e">
        <f>VLOOKUP(A218,#REF!,2,FALSE)</f>
        <v>#REF!</v>
      </c>
      <c r="B219" s="116" t="e">
        <f>VLOOKUP(B218,#REF!,2,FALSE)</f>
        <v>#REF!</v>
      </c>
    </row>
    <row r="220" spans="1:2" ht="15" customHeight="1" thickTop="1">
      <c r="A220" s="112" t="e">
        <f>VLOOKUP(A221,#REF!,7,FALSE)</f>
        <v>#REF!</v>
      </c>
      <c r="B220" s="112" t="e">
        <f>VLOOKUP(B221,#REF!,7,FALSE)</f>
        <v>#REF!</v>
      </c>
    </row>
    <row r="221" spans="1:2" ht="104.25" customHeight="1">
      <c r="A221" s="113">
        <f>A209+10</f>
        <v>193</v>
      </c>
      <c r="B221" s="114">
        <f>B209+10</f>
        <v>194</v>
      </c>
    </row>
    <row r="222" spans="1:2" ht="15" customHeight="1" thickBot="1">
      <c r="A222" s="115" t="e">
        <f>VLOOKUP(A221,#REF!,2,FALSE)</f>
        <v>#REF!</v>
      </c>
      <c r="B222" s="116" t="e">
        <f>VLOOKUP(B221,#REF!,2,FALSE)</f>
        <v>#REF!</v>
      </c>
    </row>
    <row r="223" spans="1:2" ht="15" customHeight="1" thickTop="1">
      <c r="A223" s="112" t="e">
        <f>VLOOKUP(A224,#REF!,7,FALSE)</f>
        <v>#REF!</v>
      </c>
      <c r="B223" s="112" t="e">
        <f>VLOOKUP(B224,#REF!,7,FALSE)</f>
        <v>#REF!</v>
      </c>
    </row>
    <row r="224" spans="1:2" ht="104.25" customHeight="1">
      <c r="A224" s="113">
        <f>A212+10</f>
        <v>195</v>
      </c>
      <c r="B224" s="114">
        <f>B212+10</f>
        <v>196</v>
      </c>
    </row>
    <row r="225" spans="1:2" ht="15" customHeight="1" thickBot="1">
      <c r="A225" s="115" t="e">
        <f>VLOOKUP(A224,#REF!,2,FALSE)</f>
        <v>#REF!</v>
      </c>
      <c r="B225" s="116" t="e">
        <f>VLOOKUP(B224,#REF!,2,FALSE)</f>
        <v>#REF!</v>
      </c>
    </row>
    <row r="226" spans="1:2" ht="15" customHeight="1" thickTop="1">
      <c r="A226" s="112" t="e">
        <f>VLOOKUP(A227,#REF!,7,FALSE)</f>
        <v>#REF!</v>
      </c>
      <c r="B226" s="112" t="e">
        <f>VLOOKUP(B227,#REF!,7,FALSE)</f>
        <v>#REF!</v>
      </c>
    </row>
    <row r="227" spans="1:2" ht="104.25" customHeight="1">
      <c r="A227" s="113">
        <f>A215+10</f>
        <v>197</v>
      </c>
      <c r="B227" s="114">
        <f>B215+10</f>
        <v>198</v>
      </c>
    </row>
    <row r="228" spans="1:2" ht="15" customHeight="1" thickBot="1">
      <c r="A228" s="115" t="e">
        <f>VLOOKUP(A227,#REF!,2,FALSE)</f>
        <v>#REF!</v>
      </c>
      <c r="B228" s="116" t="e">
        <f>VLOOKUP(B227,#REF!,2,FALSE)</f>
        <v>#REF!</v>
      </c>
    </row>
    <row r="229" spans="1:2" ht="15" customHeight="1" thickTop="1">
      <c r="A229" s="112" t="e">
        <f>VLOOKUP(A230,#REF!,7,FALSE)</f>
        <v>#REF!</v>
      </c>
      <c r="B229" s="112" t="e">
        <f>VLOOKUP(B230,#REF!,7,FALSE)</f>
        <v>#REF!</v>
      </c>
    </row>
    <row r="230" spans="1:2" ht="104.25" customHeight="1">
      <c r="A230" s="113">
        <f>A218+10</f>
        <v>201</v>
      </c>
      <c r="B230" s="114">
        <f>B218+10</f>
        <v>202</v>
      </c>
    </row>
    <row r="231" spans="1:2" ht="15" customHeight="1" thickBot="1">
      <c r="A231" s="115" t="e">
        <f>VLOOKUP(A230,#REF!,2,FALSE)</f>
        <v>#REF!</v>
      </c>
      <c r="B231" s="116" t="e">
        <f>VLOOKUP(B230,#REF!,2,FALSE)</f>
        <v>#REF!</v>
      </c>
    </row>
    <row r="232" spans="1:2" ht="15" customHeight="1" thickTop="1">
      <c r="A232" s="112" t="e">
        <f>VLOOKUP(A233,#REF!,7,FALSE)</f>
        <v>#REF!</v>
      </c>
      <c r="B232" s="112" t="e">
        <f>VLOOKUP(B233,#REF!,7,FALSE)</f>
        <v>#REF!</v>
      </c>
    </row>
    <row r="233" spans="1:2" ht="104.25" customHeight="1">
      <c r="A233" s="113">
        <f>A221+10</f>
        <v>203</v>
      </c>
      <c r="B233" s="114">
        <f>B221+10</f>
        <v>204</v>
      </c>
    </row>
    <row r="234" spans="1:2" ht="15" customHeight="1" thickBot="1">
      <c r="A234" s="115" t="e">
        <f>VLOOKUP(A233,#REF!,2,FALSE)</f>
        <v>#REF!</v>
      </c>
      <c r="B234" s="116" t="e">
        <f>VLOOKUP(B233,#REF!,2,FALSE)</f>
        <v>#REF!</v>
      </c>
    </row>
    <row r="235" spans="1:2" ht="15" customHeight="1" thickTop="1">
      <c r="A235" s="112" t="e">
        <f>VLOOKUP(A236,#REF!,7,FALSE)</f>
        <v>#REF!</v>
      </c>
      <c r="B235" s="112" t="e">
        <f>VLOOKUP(B236,#REF!,7,FALSE)</f>
        <v>#REF!</v>
      </c>
    </row>
    <row r="236" spans="1:2" ht="104.25" customHeight="1">
      <c r="A236" s="113">
        <f>A224+10</f>
        <v>205</v>
      </c>
      <c r="B236" s="114">
        <f>B224+10</f>
        <v>206</v>
      </c>
    </row>
    <row r="237" spans="1:2" ht="15" customHeight="1" thickBot="1">
      <c r="A237" s="115" t="e">
        <f>VLOOKUP(A236,#REF!,2,FALSE)</f>
        <v>#REF!</v>
      </c>
      <c r="B237" s="116" t="e">
        <f>VLOOKUP(B236,#REF!,2,FALSE)</f>
        <v>#REF!</v>
      </c>
    </row>
    <row r="238" spans="1:2" ht="15" customHeight="1" thickTop="1">
      <c r="A238" s="112" t="e">
        <f>VLOOKUP(A239,#REF!,7,FALSE)</f>
        <v>#REF!</v>
      </c>
      <c r="B238" s="112" t="e">
        <f>VLOOKUP(B239,#REF!,7,FALSE)</f>
        <v>#REF!</v>
      </c>
    </row>
    <row r="239" spans="1:2" ht="104.25" customHeight="1">
      <c r="A239" s="113">
        <f>A227+10</f>
        <v>207</v>
      </c>
      <c r="B239" s="114">
        <f>B227+10</f>
        <v>208</v>
      </c>
    </row>
    <row r="240" spans="1:2" ht="15" customHeight="1" thickBot="1">
      <c r="A240" s="115" t="e">
        <f>VLOOKUP(A239,#REF!,2,FALSE)</f>
        <v>#REF!</v>
      </c>
      <c r="B240" s="116" t="e">
        <f>VLOOKUP(B239,#REF!,2,FALSE)</f>
        <v>#REF!</v>
      </c>
    </row>
    <row r="241" spans="1:2" ht="15" customHeight="1" thickTop="1">
      <c r="A241" s="112" t="e">
        <f>VLOOKUP(A242,#REF!,7,FALSE)</f>
        <v>#REF!</v>
      </c>
      <c r="B241" s="112" t="e">
        <f>VLOOKUP(B242,#REF!,7,FALSE)</f>
        <v>#REF!</v>
      </c>
    </row>
    <row r="242" spans="1:2" ht="104.25" customHeight="1">
      <c r="A242" s="113">
        <f>A230+10</f>
        <v>211</v>
      </c>
      <c r="B242" s="114">
        <f>B230+10</f>
        <v>212</v>
      </c>
    </row>
    <row r="243" spans="1:2" ht="15" customHeight="1" thickBot="1">
      <c r="A243" s="115" t="e">
        <f>VLOOKUP(A242,#REF!,2,FALSE)</f>
        <v>#REF!</v>
      </c>
      <c r="B243" s="116" t="e">
        <f>VLOOKUP(B242,#REF!,2,FALSE)</f>
        <v>#REF!</v>
      </c>
    </row>
    <row r="244" spans="1:2" ht="15" customHeight="1" thickTop="1">
      <c r="A244" s="112" t="e">
        <f>VLOOKUP(A245,#REF!,7,FALSE)</f>
        <v>#REF!</v>
      </c>
      <c r="B244" s="112" t="e">
        <f>VLOOKUP(B245,#REF!,7,FALSE)</f>
        <v>#REF!</v>
      </c>
    </row>
    <row r="245" spans="1:2" ht="104.25" customHeight="1">
      <c r="A245" s="113">
        <f>A233+10</f>
        <v>213</v>
      </c>
      <c r="B245" s="114">
        <f>B233+10</f>
        <v>214</v>
      </c>
    </row>
    <row r="246" spans="1:2" ht="15" customHeight="1" thickBot="1">
      <c r="A246" s="115" t="e">
        <f>VLOOKUP(A245,#REF!,2,FALSE)</f>
        <v>#REF!</v>
      </c>
      <c r="B246" s="116" t="e">
        <f>VLOOKUP(B245,#REF!,2,FALSE)</f>
        <v>#REF!</v>
      </c>
    </row>
    <row r="247" spans="1:2" ht="15" customHeight="1" thickTop="1">
      <c r="A247" s="112" t="e">
        <f>VLOOKUP(A248,#REF!,7,FALSE)</f>
        <v>#REF!</v>
      </c>
      <c r="B247" s="112" t="e">
        <f>VLOOKUP(B248,#REF!,7,FALSE)</f>
        <v>#REF!</v>
      </c>
    </row>
    <row r="248" spans="1:2" ht="104.25" customHeight="1">
      <c r="A248" s="113">
        <f>A236+10</f>
        <v>215</v>
      </c>
      <c r="B248" s="114">
        <f>B236+10</f>
        <v>216</v>
      </c>
    </row>
    <row r="249" spans="1:2" ht="15" customHeight="1" thickBot="1">
      <c r="A249" s="115" t="e">
        <f>VLOOKUP(A248,#REF!,2,FALSE)</f>
        <v>#REF!</v>
      </c>
      <c r="B249" s="116" t="e">
        <f>VLOOKUP(B248,#REF!,2,FALSE)</f>
        <v>#REF!</v>
      </c>
    </row>
    <row r="250" spans="1:2" ht="15" customHeight="1" thickTop="1">
      <c r="A250" s="112" t="e">
        <f>VLOOKUP(A251,#REF!,7,FALSE)</f>
        <v>#REF!</v>
      </c>
      <c r="B250" s="112" t="e">
        <f>VLOOKUP(B251,#REF!,7,FALSE)</f>
        <v>#REF!</v>
      </c>
    </row>
    <row r="251" spans="1:2" ht="104.25" customHeight="1">
      <c r="A251" s="113">
        <f>A239+10</f>
        <v>217</v>
      </c>
      <c r="B251" s="114">
        <f>B239+10</f>
        <v>218</v>
      </c>
    </row>
    <row r="252" spans="1:2" ht="15" customHeight="1" thickBot="1">
      <c r="A252" s="115" t="e">
        <f>VLOOKUP(A251,#REF!,2,FALSE)</f>
        <v>#REF!</v>
      </c>
      <c r="B252" s="116" t="e">
        <f>VLOOKUP(B251,#REF!,2,FALSE)</f>
        <v>#REF!</v>
      </c>
    </row>
    <row r="253" spans="1:2" ht="15" customHeight="1" thickTop="1">
      <c r="A253" s="112" t="e">
        <f>VLOOKUP(A254,#REF!,7,FALSE)</f>
        <v>#REF!</v>
      </c>
      <c r="B253" s="112" t="e">
        <f>VLOOKUP(B254,#REF!,7,FALSE)</f>
        <v>#REF!</v>
      </c>
    </row>
    <row r="254" spans="1:2" ht="104.25" customHeight="1">
      <c r="A254" s="113">
        <f>A242+10</f>
        <v>221</v>
      </c>
      <c r="B254" s="114">
        <f>B242+10</f>
        <v>222</v>
      </c>
    </row>
    <row r="255" spans="1:2" ht="15" customHeight="1" thickBot="1">
      <c r="A255" s="115" t="e">
        <f>VLOOKUP(A254,#REF!,2,FALSE)</f>
        <v>#REF!</v>
      </c>
      <c r="B255" s="116" t="e">
        <f>VLOOKUP(B254,#REF!,2,FALSE)</f>
        <v>#REF!</v>
      </c>
    </row>
    <row r="256" spans="1:2" ht="15" customHeight="1" thickTop="1">
      <c r="A256" s="112" t="e">
        <f>VLOOKUP(A257,#REF!,7,FALSE)</f>
        <v>#REF!</v>
      </c>
      <c r="B256" s="112" t="e">
        <f>VLOOKUP(B257,#REF!,7,FALSE)</f>
        <v>#REF!</v>
      </c>
    </row>
    <row r="257" spans="1:2" ht="104.25" customHeight="1">
      <c r="A257" s="113">
        <f>A245+10</f>
        <v>223</v>
      </c>
      <c r="B257" s="114">
        <f>B245+10</f>
        <v>224</v>
      </c>
    </row>
    <row r="258" spans="1:2" ht="15" customHeight="1" thickBot="1">
      <c r="A258" s="115" t="e">
        <f>VLOOKUP(A257,#REF!,2,FALSE)</f>
        <v>#REF!</v>
      </c>
      <c r="B258" s="116" t="e">
        <f>VLOOKUP(B257,#REF!,2,FALSE)</f>
        <v>#REF!</v>
      </c>
    </row>
    <row r="259" spans="1:2" ht="15" customHeight="1" thickTop="1">
      <c r="A259" s="112" t="e">
        <f>VLOOKUP(A260,#REF!,7,FALSE)</f>
        <v>#REF!</v>
      </c>
      <c r="B259" s="112" t="e">
        <f>VLOOKUP(B260,#REF!,7,FALSE)</f>
        <v>#REF!</v>
      </c>
    </row>
    <row r="260" spans="1:2" ht="104.25" customHeight="1">
      <c r="A260" s="113">
        <f>A248+10</f>
        <v>225</v>
      </c>
      <c r="B260" s="114">
        <f>B248+10</f>
        <v>226</v>
      </c>
    </row>
    <row r="261" spans="1:2" ht="15" customHeight="1" thickBot="1">
      <c r="A261" s="115" t="e">
        <f>VLOOKUP(A260,#REF!,2,FALSE)</f>
        <v>#REF!</v>
      </c>
      <c r="B261" s="116" t="e">
        <f>VLOOKUP(B260,#REF!,2,FALSE)</f>
        <v>#REF!</v>
      </c>
    </row>
    <row r="262" spans="1:2" ht="15" customHeight="1" thickTop="1">
      <c r="A262" s="112" t="e">
        <f>VLOOKUP(A263,#REF!,7,FALSE)</f>
        <v>#REF!</v>
      </c>
      <c r="B262" s="112" t="e">
        <f>VLOOKUP(B263,#REF!,7,FALSE)</f>
        <v>#REF!</v>
      </c>
    </row>
    <row r="263" spans="1:2" ht="104.25" customHeight="1">
      <c r="A263" s="113">
        <f>A251+10</f>
        <v>227</v>
      </c>
      <c r="B263" s="114">
        <f>B251+10</f>
        <v>228</v>
      </c>
    </row>
    <row r="264" spans="1:2" ht="15" customHeight="1" thickBot="1">
      <c r="A264" s="115" t="e">
        <f>VLOOKUP(A263,#REF!,2,FALSE)</f>
        <v>#REF!</v>
      </c>
      <c r="B264" s="116" t="e">
        <f>VLOOKUP(B263,#REF!,2,FALSE)</f>
        <v>#REF!</v>
      </c>
    </row>
    <row r="265" spans="1:2" ht="15" customHeight="1" thickTop="1">
      <c r="A265" s="112" t="e">
        <f>VLOOKUP(A266,#REF!,7,FALSE)</f>
        <v>#REF!</v>
      </c>
      <c r="B265" s="112" t="e">
        <f>VLOOKUP(B266,#REF!,7,FALSE)</f>
        <v>#REF!</v>
      </c>
    </row>
    <row r="266" spans="1:2" ht="104.25" customHeight="1">
      <c r="A266" s="113">
        <f>A254+10</f>
        <v>231</v>
      </c>
      <c r="B266" s="114">
        <f>B254+10</f>
        <v>232</v>
      </c>
    </row>
    <row r="267" spans="1:2" ht="15" customHeight="1" thickBot="1">
      <c r="A267" s="115" t="e">
        <f>VLOOKUP(A266,#REF!,2,FALSE)</f>
        <v>#REF!</v>
      </c>
      <c r="B267" s="116" t="e">
        <f>VLOOKUP(B266,#REF!,2,FALSE)</f>
        <v>#REF!</v>
      </c>
    </row>
    <row r="268" spans="1:2" ht="15" customHeight="1" thickTop="1">
      <c r="A268" s="112" t="e">
        <f>VLOOKUP(A269,#REF!,7,FALSE)</f>
        <v>#REF!</v>
      </c>
      <c r="B268" s="112" t="e">
        <f>VLOOKUP(B269,#REF!,7,FALSE)</f>
        <v>#REF!</v>
      </c>
    </row>
    <row r="269" spans="1:2" ht="104.25" customHeight="1">
      <c r="A269" s="113">
        <f>A257+10</f>
        <v>233</v>
      </c>
      <c r="B269" s="114">
        <f>B257+10</f>
        <v>234</v>
      </c>
    </row>
    <row r="270" spans="1:2" ht="15" customHeight="1" thickBot="1">
      <c r="A270" s="115" t="e">
        <f>VLOOKUP(A269,#REF!,2,FALSE)</f>
        <v>#REF!</v>
      </c>
      <c r="B270" s="116" t="e">
        <f>VLOOKUP(B269,#REF!,2,FALSE)</f>
        <v>#REF!</v>
      </c>
    </row>
    <row r="271" spans="1:2" ht="15" customHeight="1" thickTop="1">
      <c r="A271" s="112" t="e">
        <f>VLOOKUP(A272,#REF!,7,FALSE)</f>
        <v>#REF!</v>
      </c>
      <c r="B271" s="112" t="e">
        <f>VLOOKUP(B272,#REF!,7,FALSE)</f>
        <v>#REF!</v>
      </c>
    </row>
    <row r="272" spans="1:2" ht="104.25" customHeight="1">
      <c r="A272" s="113">
        <f>A260+10</f>
        <v>235</v>
      </c>
      <c r="B272" s="114">
        <f>B260+10</f>
        <v>236</v>
      </c>
    </row>
    <row r="273" spans="1:2" ht="15" customHeight="1" thickBot="1">
      <c r="A273" s="115" t="e">
        <f>VLOOKUP(A272,#REF!,2,FALSE)</f>
        <v>#REF!</v>
      </c>
      <c r="B273" s="116" t="e">
        <f>VLOOKUP(B272,#REF!,2,FALSE)</f>
        <v>#REF!</v>
      </c>
    </row>
    <row r="274" spans="1:2" ht="15" customHeight="1" thickTop="1">
      <c r="A274" s="112" t="e">
        <f>VLOOKUP(A275,#REF!,7,FALSE)</f>
        <v>#REF!</v>
      </c>
      <c r="B274" s="112" t="e">
        <f>VLOOKUP(B275,#REF!,7,FALSE)</f>
        <v>#REF!</v>
      </c>
    </row>
    <row r="275" spans="1:2" ht="104.25" customHeight="1">
      <c r="A275" s="113">
        <f>A263+10</f>
        <v>237</v>
      </c>
      <c r="B275" s="114">
        <f>B263+10</f>
        <v>238</v>
      </c>
    </row>
    <row r="276" spans="1:2" ht="15" customHeight="1" thickBot="1">
      <c r="A276" s="115" t="e">
        <f>VLOOKUP(A275,#REF!,2,FALSE)</f>
        <v>#REF!</v>
      </c>
      <c r="B276" s="116" t="e">
        <f>VLOOKUP(B275,#REF!,2,FALSE)</f>
        <v>#REF!</v>
      </c>
    </row>
    <row r="277" spans="1:2" ht="15" customHeight="1" thickTop="1">
      <c r="A277" s="112" t="e">
        <f>VLOOKUP(A278,#REF!,7,FALSE)</f>
        <v>#REF!</v>
      </c>
      <c r="B277" s="112" t="e">
        <f>VLOOKUP(B278,#REF!,7,FALSE)</f>
        <v>#REF!</v>
      </c>
    </row>
    <row r="278" spans="1:2" ht="104.25" customHeight="1">
      <c r="A278" s="113">
        <f>A266+10</f>
        <v>241</v>
      </c>
      <c r="B278" s="114">
        <f>B266+10</f>
        <v>242</v>
      </c>
    </row>
    <row r="279" spans="1:2" ht="15" customHeight="1" thickBot="1">
      <c r="A279" s="115" t="e">
        <f>VLOOKUP(A278,#REF!,2,FALSE)</f>
        <v>#REF!</v>
      </c>
      <c r="B279" s="116" t="e">
        <f>VLOOKUP(B278,#REF!,2,FALSE)</f>
        <v>#REF!</v>
      </c>
    </row>
    <row r="280" spans="1:2" ht="15" customHeight="1" thickTop="1">
      <c r="A280" s="112" t="e">
        <f>VLOOKUP(A281,#REF!,7,FALSE)</f>
        <v>#REF!</v>
      </c>
      <c r="B280" s="112" t="e">
        <f>VLOOKUP(B281,#REF!,7,FALSE)</f>
        <v>#REF!</v>
      </c>
    </row>
    <row r="281" spans="1:2" ht="104.25" customHeight="1">
      <c r="A281" s="113">
        <f>A269+10</f>
        <v>243</v>
      </c>
      <c r="B281" s="114">
        <f>B269+10</f>
        <v>244</v>
      </c>
    </row>
    <row r="282" spans="1:2" ht="15" customHeight="1" thickBot="1">
      <c r="A282" s="115" t="e">
        <f>VLOOKUP(A281,#REF!,2,FALSE)</f>
        <v>#REF!</v>
      </c>
      <c r="B282" s="116" t="e">
        <f>VLOOKUP(B281,#REF!,2,FALSE)</f>
        <v>#REF!</v>
      </c>
    </row>
    <row r="283" spans="1:2" ht="15" customHeight="1" thickTop="1">
      <c r="A283" s="112" t="e">
        <f>VLOOKUP(A284,#REF!,7,FALSE)</f>
        <v>#REF!</v>
      </c>
      <c r="B283" s="112" t="e">
        <f>VLOOKUP(B284,#REF!,7,FALSE)</f>
        <v>#REF!</v>
      </c>
    </row>
    <row r="284" spans="1:2" ht="104.25" customHeight="1">
      <c r="A284" s="113">
        <f>A272+10</f>
        <v>245</v>
      </c>
      <c r="B284" s="114">
        <f>B272+10</f>
        <v>246</v>
      </c>
    </row>
    <row r="285" spans="1:2" ht="15" customHeight="1" thickBot="1">
      <c r="A285" s="115" t="e">
        <f>VLOOKUP(A284,#REF!,2,FALSE)</f>
        <v>#REF!</v>
      </c>
      <c r="B285" s="116" t="e">
        <f>VLOOKUP(B284,#REF!,2,FALSE)</f>
        <v>#REF!</v>
      </c>
    </row>
    <row r="286" spans="1:2" ht="15" customHeight="1" thickTop="1">
      <c r="A286" s="112" t="e">
        <f>VLOOKUP(A287,#REF!,7,FALSE)</f>
        <v>#REF!</v>
      </c>
      <c r="B286" s="112" t="e">
        <f>VLOOKUP(B287,#REF!,7,FALSE)</f>
        <v>#REF!</v>
      </c>
    </row>
    <row r="287" spans="1:2" ht="104.25" customHeight="1">
      <c r="A287" s="113">
        <f>A275+10</f>
        <v>247</v>
      </c>
      <c r="B287" s="114">
        <f>B275+10</f>
        <v>248</v>
      </c>
    </row>
    <row r="288" spans="1:2" ht="15" customHeight="1" thickBot="1">
      <c r="A288" s="115" t="e">
        <f>VLOOKUP(A287,#REF!,2,FALSE)</f>
        <v>#REF!</v>
      </c>
      <c r="B288" s="116" t="e">
        <f>VLOOKUP(B287,#REF!,2,FALSE)</f>
        <v>#REF!</v>
      </c>
    </row>
    <row r="289" spans="1:2" ht="15" customHeight="1" thickTop="1">
      <c r="A289" s="112" t="e">
        <f>VLOOKUP(A290,#REF!,7,FALSE)</f>
        <v>#REF!</v>
      </c>
      <c r="B289" s="112" t="e">
        <f>VLOOKUP(B290,#REF!,7,FALSE)</f>
        <v>#REF!</v>
      </c>
    </row>
    <row r="290" spans="1:2" ht="104.25" customHeight="1">
      <c r="A290" s="113">
        <f>A278+10</f>
        <v>251</v>
      </c>
      <c r="B290" s="114">
        <f>B278+10</f>
        <v>252</v>
      </c>
    </row>
    <row r="291" spans="1:2" ht="15" customHeight="1" thickBot="1">
      <c r="A291" s="115" t="e">
        <f>VLOOKUP(A290,#REF!,2,FALSE)</f>
        <v>#REF!</v>
      </c>
      <c r="B291" s="116" t="e">
        <f>VLOOKUP(B290,#REF!,2,FALSE)</f>
        <v>#REF!</v>
      </c>
    </row>
    <row r="292" spans="1:2" ht="15" customHeight="1" thickTop="1">
      <c r="A292" s="112" t="e">
        <f>VLOOKUP(A293,#REF!,7,FALSE)</f>
        <v>#REF!</v>
      </c>
      <c r="B292" s="112" t="e">
        <f>VLOOKUP(B293,#REF!,7,FALSE)</f>
        <v>#REF!</v>
      </c>
    </row>
    <row r="293" spans="1:2" ht="104.25" customHeight="1">
      <c r="A293" s="113">
        <f>A281+10</f>
        <v>253</v>
      </c>
      <c r="B293" s="114">
        <f>B281+10</f>
        <v>254</v>
      </c>
    </row>
    <row r="294" spans="1:2" ht="15" customHeight="1" thickBot="1">
      <c r="A294" s="115" t="e">
        <f>VLOOKUP(A293,#REF!,2,FALSE)</f>
        <v>#REF!</v>
      </c>
      <c r="B294" s="116" t="e">
        <f>VLOOKUP(B293,#REF!,2,FALSE)</f>
        <v>#REF!</v>
      </c>
    </row>
    <row r="295" spans="1:2" ht="15" customHeight="1" thickTop="1">
      <c r="A295" s="112" t="e">
        <f>VLOOKUP(A296,#REF!,7,FALSE)</f>
        <v>#REF!</v>
      </c>
      <c r="B295" s="112" t="e">
        <f>VLOOKUP(B296,#REF!,7,FALSE)</f>
        <v>#REF!</v>
      </c>
    </row>
    <row r="296" spans="1:2" ht="104.25" customHeight="1">
      <c r="A296" s="113">
        <f>A284+10</f>
        <v>255</v>
      </c>
      <c r="B296" s="114">
        <f>B284+10</f>
        <v>256</v>
      </c>
    </row>
    <row r="297" spans="1:2" ht="15" customHeight="1" thickBot="1">
      <c r="A297" s="115" t="e">
        <f>VLOOKUP(A296,#REF!,2,FALSE)</f>
        <v>#REF!</v>
      </c>
      <c r="B297" s="116" t="e">
        <f>VLOOKUP(B296,#REF!,2,FALSE)</f>
        <v>#REF!</v>
      </c>
    </row>
    <row r="298" spans="1:2" ht="15" customHeight="1" thickTop="1">
      <c r="A298" s="112" t="e">
        <f>VLOOKUP(A299,#REF!,7,FALSE)</f>
        <v>#REF!</v>
      </c>
      <c r="B298" s="112" t="e">
        <f>VLOOKUP(B299,#REF!,7,FALSE)</f>
        <v>#REF!</v>
      </c>
    </row>
    <row r="299" spans="1:2" ht="104.25" customHeight="1">
      <c r="A299" s="113">
        <f>A287+10</f>
        <v>257</v>
      </c>
      <c r="B299" s="114">
        <f>B287+10</f>
        <v>258</v>
      </c>
    </row>
    <row r="300" spans="1:2" ht="15" customHeight="1" thickBot="1">
      <c r="A300" s="115" t="e">
        <f>VLOOKUP(A299,#REF!,2,FALSE)</f>
        <v>#REF!</v>
      </c>
      <c r="B300" s="116" t="e">
        <f>VLOOKUP(B299,#REF!,2,FALSE)</f>
        <v>#REF!</v>
      </c>
    </row>
    <row r="301" spans="1:2" ht="15" customHeight="1" thickTop="1">
      <c r="A301" s="112" t="e">
        <f>VLOOKUP(A302,#REF!,7,FALSE)</f>
        <v>#REF!</v>
      </c>
      <c r="B301" s="112" t="e">
        <f>VLOOKUP(B302,#REF!,7,FALSE)</f>
        <v>#REF!</v>
      </c>
    </row>
    <row r="302" spans="1:2" ht="104.25" customHeight="1">
      <c r="A302" s="113">
        <f>A290+10</f>
        <v>261</v>
      </c>
      <c r="B302" s="114">
        <f>B290+10</f>
        <v>262</v>
      </c>
    </row>
    <row r="303" spans="1:2" ht="15" customHeight="1" thickBot="1">
      <c r="A303" s="115" t="e">
        <f>VLOOKUP(A302,#REF!,2,FALSE)</f>
        <v>#REF!</v>
      </c>
      <c r="B303" s="116" t="e">
        <f>VLOOKUP(B302,#REF!,2,FALSE)</f>
        <v>#REF!</v>
      </c>
    </row>
    <row r="304" spans="1:2" ht="15" customHeight="1" thickTop="1">
      <c r="A304" s="112" t="e">
        <f>VLOOKUP(A305,#REF!,7,FALSE)</f>
        <v>#REF!</v>
      </c>
      <c r="B304" s="112" t="e">
        <f>VLOOKUP(B305,#REF!,7,FALSE)</f>
        <v>#REF!</v>
      </c>
    </row>
    <row r="305" spans="1:2" ht="104.25" customHeight="1">
      <c r="A305" s="113">
        <f>A293+10</f>
        <v>263</v>
      </c>
      <c r="B305" s="114">
        <f>B293+10</f>
        <v>264</v>
      </c>
    </row>
    <row r="306" spans="1:2" ht="15" customHeight="1" thickBot="1">
      <c r="A306" s="115" t="e">
        <f>VLOOKUP(A305,#REF!,2,FALSE)</f>
        <v>#REF!</v>
      </c>
      <c r="B306" s="116" t="e">
        <f>VLOOKUP(B305,#REF!,2,FALSE)</f>
        <v>#REF!</v>
      </c>
    </row>
    <row r="307" spans="1:2" ht="15" customHeight="1" thickTop="1">
      <c r="A307" s="112" t="e">
        <f>VLOOKUP(A308,#REF!,7,FALSE)</f>
        <v>#REF!</v>
      </c>
      <c r="B307" s="112" t="e">
        <f>VLOOKUP(B308,#REF!,7,FALSE)</f>
        <v>#REF!</v>
      </c>
    </row>
    <row r="308" spans="1:2" ht="104.25" customHeight="1">
      <c r="A308" s="113">
        <f>A296+10</f>
        <v>265</v>
      </c>
      <c r="B308" s="114">
        <f>B296+10</f>
        <v>266</v>
      </c>
    </row>
    <row r="309" spans="1:2" ht="15" customHeight="1" thickBot="1">
      <c r="A309" s="115" t="e">
        <f>VLOOKUP(A308,#REF!,2,FALSE)</f>
        <v>#REF!</v>
      </c>
      <c r="B309" s="116" t="e">
        <f>VLOOKUP(B308,#REF!,2,FALSE)</f>
        <v>#REF!</v>
      </c>
    </row>
    <row r="310" spans="1:2" ht="15" customHeight="1" thickTop="1">
      <c r="A310" s="112" t="e">
        <f>VLOOKUP(A311,#REF!,7,FALSE)</f>
        <v>#REF!</v>
      </c>
      <c r="B310" s="112" t="e">
        <f>VLOOKUP(B311,#REF!,7,FALSE)</f>
        <v>#REF!</v>
      </c>
    </row>
    <row r="311" spans="1:2" ht="104.25" customHeight="1">
      <c r="A311" s="113">
        <f>A299+10</f>
        <v>267</v>
      </c>
      <c r="B311" s="114">
        <f>B299+10</f>
        <v>268</v>
      </c>
    </row>
    <row r="312" spans="1:2" ht="15" customHeight="1" thickBot="1">
      <c r="A312" s="115" t="e">
        <f>VLOOKUP(A311,#REF!,2,FALSE)</f>
        <v>#REF!</v>
      </c>
      <c r="B312" s="116" t="e">
        <f>VLOOKUP(B311,#REF!,2,FALSE)</f>
        <v>#REF!</v>
      </c>
    </row>
    <row r="313" spans="1:2" ht="15" customHeight="1" thickTop="1">
      <c r="A313" s="112" t="e">
        <f>VLOOKUP(A314,#REF!,7,FALSE)</f>
        <v>#REF!</v>
      </c>
      <c r="B313" s="112" t="e">
        <f>VLOOKUP(B314,#REF!,7,FALSE)</f>
        <v>#REF!</v>
      </c>
    </row>
    <row r="314" spans="1:2" ht="104.25" customHeight="1">
      <c r="A314" s="113">
        <f>A302+10</f>
        <v>271</v>
      </c>
      <c r="B314" s="114">
        <f>B302+10</f>
        <v>272</v>
      </c>
    </row>
    <row r="315" spans="1:2" ht="15" customHeight="1" thickBot="1">
      <c r="A315" s="115" t="e">
        <f>VLOOKUP(A314,#REF!,2,FALSE)</f>
        <v>#REF!</v>
      </c>
      <c r="B315" s="116" t="e">
        <f>VLOOKUP(B314,#REF!,2,FALSE)</f>
        <v>#REF!</v>
      </c>
    </row>
    <row r="316" spans="1:2" ht="15" customHeight="1" thickTop="1">
      <c r="A316" s="112" t="e">
        <f>VLOOKUP(A317,#REF!,7,FALSE)</f>
        <v>#REF!</v>
      </c>
      <c r="B316" s="112" t="e">
        <f>VLOOKUP(B317,#REF!,7,FALSE)</f>
        <v>#REF!</v>
      </c>
    </row>
    <row r="317" spans="1:2" ht="104.25" customHeight="1">
      <c r="A317" s="113">
        <f>A305+10</f>
        <v>273</v>
      </c>
      <c r="B317" s="114">
        <f>B305+10</f>
        <v>274</v>
      </c>
    </row>
    <row r="318" spans="1:2" ht="15" customHeight="1" thickBot="1">
      <c r="A318" s="115" t="e">
        <f>VLOOKUP(A317,#REF!,2,FALSE)</f>
        <v>#REF!</v>
      </c>
      <c r="B318" s="116" t="e">
        <f>VLOOKUP(B317,#REF!,2,FALSE)</f>
        <v>#REF!</v>
      </c>
    </row>
    <row r="319" spans="1:2" ht="15" customHeight="1" thickTop="1">
      <c r="A319" s="112" t="e">
        <f>VLOOKUP(A320,#REF!,7,FALSE)</f>
        <v>#REF!</v>
      </c>
      <c r="B319" s="112" t="e">
        <f>VLOOKUP(B320,#REF!,7,FALSE)</f>
        <v>#REF!</v>
      </c>
    </row>
    <row r="320" spans="1:2" ht="104.25" customHeight="1">
      <c r="A320" s="113">
        <f>A308+10</f>
        <v>275</v>
      </c>
      <c r="B320" s="114">
        <f>B308+10</f>
        <v>276</v>
      </c>
    </row>
    <row r="321" spans="1:2" ht="15" customHeight="1" thickBot="1">
      <c r="A321" s="115" t="e">
        <f>VLOOKUP(A320,#REF!,2,FALSE)</f>
        <v>#REF!</v>
      </c>
      <c r="B321" s="116" t="e">
        <f>VLOOKUP(B320,#REF!,2,FALSE)</f>
        <v>#REF!</v>
      </c>
    </row>
    <row r="322" spans="1:2" ht="15" customHeight="1" thickTop="1">
      <c r="A322" s="112" t="e">
        <f>VLOOKUP(A323,#REF!,7,FALSE)</f>
        <v>#REF!</v>
      </c>
      <c r="B322" s="112" t="e">
        <f>VLOOKUP(B323,#REF!,7,FALSE)</f>
        <v>#REF!</v>
      </c>
    </row>
    <row r="323" spans="1:2" ht="104.25" customHeight="1">
      <c r="A323" s="113">
        <f>A311+10</f>
        <v>277</v>
      </c>
      <c r="B323" s="114">
        <f>B311+10</f>
        <v>278</v>
      </c>
    </row>
    <row r="324" spans="1:2" ht="15" customHeight="1" thickBot="1">
      <c r="A324" s="115" t="e">
        <f>VLOOKUP(A323,#REF!,2,FALSE)</f>
        <v>#REF!</v>
      </c>
      <c r="B324" s="116" t="e">
        <f>VLOOKUP(B323,#REF!,2,FALSE)</f>
        <v>#REF!</v>
      </c>
    </row>
    <row r="325" ht="16.5" thickTop="1">
      <c r="A325" s="3" t="s">
        <v>51</v>
      </c>
    </row>
  </sheetData>
  <sheetProtection/>
  <printOptions horizontalCentered="1"/>
  <pageMargins left="0.1968503937007874" right="0.1968503937007874" top="0.1968503937007874" bottom="0.1968503937007874" header="0.31496062992125984" footer="0.31496062992125984"/>
  <pageSetup horizontalDpi="200" verticalDpi="200" orientation="portrait" paperSize="9" r:id="rId3"/>
  <rowBreaks count="26" manualBreakCount="26">
    <brk id="12" max="255" man="1"/>
    <brk id="24" max="1" man="1"/>
    <brk id="36" max="255" man="1"/>
    <brk id="48" max="255" man="1"/>
    <brk id="60" max="255" man="1"/>
    <brk id="72" max="255" man="1"/>
    <brk id="84" max="255" man="1"/>
    <brk id="96" max="255" man="1"/>
    <brk id="108" max="255" man="1"/>
    <brk id="120" max="255" man="1"/>
    <brk id="132" max="255" man="1"/>
    <brk id="144" max="255" man="1"/>
    <brk id="156" max="255" man="1"/>
    <brk id="168" max="255" man="1"/>
    <brk id="180" max="255" man="1"/>
    <brk id="192" max="255" man="1"/>
    <brk id="204" max="255" man="1"/>
    <brk id="216" max="255" man="1"/>
    <brk id="228" max="255" man="1"/>
    <brk id="240" max="255" man="1"/>
    <brk id="252" max="255" man="1"/>
    <brk id="264" max="255" man="1"/>
    <brk id="276" max="255" man="1"/>
    <brk id="288" max="255" man="1"/>
    <brk id="300" max="255" man="1"/>
    <brk id="312" max="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40"/>
  <sheetViews>
    <sheetView view="pageBreakPreview" zoomScale="80" zoomScaleSheetLayoutView="80" zoomScalePageLayoutView="0" workbookViewId="0" topLeftCell="A1">
      <selection activeCell="A1" sqref="A1:S1"/>
    </sheetView>
  </sheetViews>
  <sheetFormatPr defaultColWidth="9.00390625" defaultRowHeight="12.75"/>
  <cols>
    <col min="1" max="1" width="3.625" style="5" customWidth="1"/>
    <col min="2" max="2" width="31.25390625" style="5" customWidth="1"/>
    <col min="3" max="3" width="8.625" style="6" customWidth="1"/>
    <col min="4" max="6" width="8.75390625" style="6" customWidth="1"/>
    <col min="7" max="7" width="2.25390625" style="6" customWidth="1"/>
    <col min="8" max="9" width="8.625" style="6" customWidth="1"/>
    <col min="10" max="10" width="2.25390625" style="6" customWidth="1"/>
    <col min="11" max="13" width="8.625" style="6" customWidth="1"/>
    <col min="14" max="14" width="2.25390625" style="6" customWidth="1"/>
    <col min="15" max="15" width="8.625" style="6" customWidth="1"/>
    <col min="16" max="16" width="11.375" style="7" customWidth="1"/>
    <col min="17" max="18" width="11.375" style="0" customWidth="1"/>
    <col min="19" max="19" width="4.375" style="0" customWidth="1"/>
  </cols>
  <sheetData>
    <row r="1" spans="1:19" ht="18" customHeight="1">
      <c r="A1" s="225" t="s">
        <v>199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</row>
    <row r="2" spans="1:19" ht="18" customHeight="1">
      <c r="A2" s="226" t="s">
        <v>39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ht="18" customHeight="1">
      <c r="A3" s="227" t="s">
        <v>200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</row>
    <row r="4" spans="1:19" ht="5.2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</row>
    <row r="5" spans="1:19" ht="12.75" customHeight="1">
      <c r="A5" s="187" t="s">
        <v>328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S5" s="51" t="s">
        <v>201</v>
      </c>
    </row>
    <row r="6" spans="1:19" ht="12.75" customHeight="1">
      <c r="A6" s="228" t="s">
        <v>3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</row>
    <row r="7" spans="1:19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/>
      <c r="R7" s="1"/>
      <c r="S7" s="1"/>
    </row>
    <row r="8" spans="1:17" ht="15" customHeight="1">
      <c r="A8" s="50" t="s">
        <v>74</v>
      </c>
      <c r="O8" s="144"/>
      <c r="P8" s="185" t="s">
        <v>60</v>
      </c>
      <c r="Q8" s="186">
        <v>0.04513888888888889</v>
      </c>
    </row>
    <row r="9" ht="8.25" customHeight="1" thickBot="1"/>
    <row r="10" spans="1:19" ht="14.25" customHeight="1" thickBot="1">
      <c r="A10" s="229" t="s">
        <v>61</v>
      </c>
      <c r="B10" s="218" t="s">
        <v>9</v>
      </c>
      <c r="C10" s="301" t="s">
        <v>214</v>
      </c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223" t="s">
        <v>37</v>
      </c>
      <c r="P10" s="220" t="s">
        <v>38</v>
      </c>
      <c r="Q10" s="221" t="s">
        <v>62</v>
      </c>
      <c r="R10" s="220" t="s">
        <v>1</v>
      </c>
      <c r="S10" s="219" t="s">
        <v>2</v>
      </c>
    </row>
    <row r="11" spans="1:19" ht="75.75" customHeight="1" thickBot="1">
      <c r="A11" s="303"/>
      <c r="B11" s="300"/>
      <c r="C11" s="145" t="s">
        <v>89</v>
      </c>
      <c r="D11" s="146" t="s">
        <v>63</v>
      </c>
      <c r="E11" s="146" t="s">
        <v>209</v>
      </c>
      <c r="F11" s="146" t="s">
        <v>210</v>
      </c>
      <c r="G11" s="147" t="s">
        <v>145</v>
      </c>
      <c r="H11" s="148" t="s">
        <v>211</v>
      </c>
      <c r="I11" s="148" t="s">
        <v>212</v>
      </c>
      <c r="J11" s="147" t="s">
        <v>146</v>
      </c>
      <c r="K11" s="148" t="s">
        <v>213</v>
      </c>
      <c r="L11" s="146" t="s">
        <v>63</v>
      </c>
      <c r="M11" s="148" t="s">
        <v>211</v>
      </c>
      <c r="N11" s="147" t="s">
        <v>64</v>
      </c>
      <c r="O11" s="224"/>
      <c r="P11" s="298"/>
      <c r="Q11" s="230"/>
      <c r="R11" s="298"/>
      <c r="S11" s="299"/>
    </row>
    <row r="12" spans="1:19" ht="21.75" customHeight="1">
      <c r="A12" s="12">
        <v>1</v>
      </c>
      <c r="B12" s="13" t="s">
        <v>179</v>
      </c>
      <c r="C12" s="14">
        <v>0</v>
      </c>
      <c r="D12" s="149">
        <v>0</v>
      </c>
      <c r="E12" s="149">
        <v>6</v>
      </c>
      <c r="F12" s="149">
        <v>0</v>
      </c>
      <c r="G12" s="150"/>
      <c r="H12" s="151">
        <v>0</v>
      </c>
      <c r="I12" s="151">
        <v>0</v>
      </c>
      <c r="J12" s="150"/>
      <c r="K12" s="151">
        <v>0</v>
      </c>
      <c r="L12" s="149">
        <v>0</v>
      </c>
      <c r="M12" s="151">
        <v>0</v>
      </c>
      <c r="N12" s="152"/>
      <c r="O12" s="59">
        <v>6</v>
      </c>
      <c r="P12" s="56">
        <v>0.0020833333333333333</v>
      </c>
      <c r="Q12" s="16">
        <v>0.030289351851851855</v>
      </c>
      <c r="R12" s="17">
        <v>0.03237268518518519</v>
      </c>
      <c r="S12" s="94">
        <v>1</v>
      </c>
    </row>
    <row r="13" spans="1:19" ht="22.5" customHeight="1">
      <c r="A13" s="18">
        <v>2</v>
      </c>
      <c r="B13" s="19" t="s">
        <v>77</v>
      </c>
      <c r="C13" s="20">
        <v>3</v>
      </c>
      <c r="D13" s="153">
        <v>0</v>
      </c>
      <c r="E13" s="153">
        <v>3</v>
      </c>
      <c r="F13" s="153">
        <v>0</v>
      </c>
      <c r="G13" s="154"/>
      <c r="H13" s="155">
        <v>3</v>
      </c>
      <c r="I13" s="155">
        <v>0</v>
      </c>
      <c r="J13" s="154"/>
      <c r="K13" s="155">
        <v>0</v>
      </c>
      <c r="L13" s="153">
        <v>0</v>
      </c>
      <c r="M13" s="155">
        <v>0</v>
      </c>
      <c r="N13" s="156"/>
      <c r="O13" s="57">
        <v>9</v>
      </c>
      <c r="P13" s="58">
        <v>0.003125</v>
      </c>
      <c r="Q13" s="22">
        <v>0.030104166666666668</v>
      </c>
      <c r="R13" s="23">
        <v>0.03322916666666667</v>
      </c>
      <c r="S13" s="95">
        <v>2</v>
      </c>
    </row>
    <row r="14" spans="1:19" ht="22.5" customHeight="1">
      <c r="A14" s="18">
        <v>3</v>
      </c>
      <c r="B14" s="19" t="s">
        <v>42</v>
      </c>
      <c r="C14" s="20">
        <v>0</v>
      </c>
      <c r="D14" s="153">
        <v>0</v>
      </c>
      <c r="E14" s="153">
        <v>8</v>
      </c>
      <c r="F14" s="153">
        <v>0</v>
      </c>
      <c r="G14" s="154"/>
      <c r="H14" s="155">
        <v>9</v>
      </c>
      <c r="I14" s="155">
        <v>0</v>
      </c>
      <c r="J14" s="154"/>
      <c r="K14" s="155">
        <v>8</v>
      </c>
      <c r="L14" s="153">
        <v>0</v>
      </c>
      <c r="M14" s="155">
        <v>0</v>
      </c>
      <c r="N14" s="156"/>
      <c r="O14" s="57">
        <v>25</v>
      </c>
      <c r="P14" s="58">
        <v>0.008680555555555556</v>
      </c>
      <c r="Q14" s="22">
        <v>0.03068287037037037</v>
      </c>
      <c r="R14" s="23">
        <v>0.03936342592592593</v>
      </c>
      <c r="S14" s="95">
        <v>3</v>
      </c>
    </row>
    <row r="15" spans="1:19" ht="22.5" customHeight="1">
      <c r="A15" s="18">
        <v>4</v>
      </c>
      <c r="B15" s="19" t="s">
        <v>125</v>
      </c>
      <c r="C15" s="20">
        <v>0</v>
      </c>
      <c r="D15" s="153">
        <v>0</v>
      </c>
      <c r="E15" s="153">
        <v>2</v>
      </c>
      <c r="F15" s="153">
        <v>3</v>
      </c>
      <c r="G15" s="154"/>
      <c r="H15" s="155">
        <v>1</v>
      </c>
      <c r="I15" s="155">
        <v>5</v>
      </c>
      <c r="J15" s="154"/>
      <c r="K15" s="155">
        <v>3</v>
      </c>
      <c r="L15" s="153">
        <v>1</v>
      </c>
      <c r="M15" s="155">
        <v>2</v>
      </c>
      <c r="N15" s="156"/>
      <c r="O15" s="57">
        <v>17</v>
      </c>
      <c r="P15" s="58">
        <v>0.005902777777777778</v>
      </c>
      <c r="Q15" s="22">
        <v>0.04024305555555556</v>
      </c>
      <c r="R15" s="23">
        <v>0.04614583333333334</v>
      </c>
      <c r="S15" s="95">
        <v>4</v>
      </c>
    </row>
    <row r="16" spans="1:19" ht="22.5" customHeight="1">
      <c r="A16" s="18">
        <v>5</v>
      </c>
      <c r="B16" s="19" t="s">
        <v>168</v>
      </c>
      <c r="C16" s="20">
        <v>0</v>
      </c>
      <c r="D16" s="153">
        <v>0</v>
      </c>
      <c r="E16" s="153">
        <v>10</v>
      </c>
      <c r="F16" s="153">
        <v>0</v>
      </c>
      <c r="G16" s="154"/>
      <c r="H16" s="155">
        <v>4</v>
      </c>
      <c r="I16" s="155">
        <v>1</v>
      </c>
      <c r="J16" s="154"/>
      <c r="K16" s="155">
        <v>6</v>
      </c>
      <c r="L16" s="153">
        <v>1</v>
      </c>
      <c r="M16" s="155">
        <v>7</v>
      </c>
      <c r="N16" s="156"/>
      <c r="O16" s="57">
        <v>29</v>
      </c>
      <c r="P16" s="58">
        <v>0.010069444444444445</v>
      </c>
      <c r="Q16" s="22">
        <v>0.04056712962962963</v>
      </c>
      <c r="R16" s="23">
        <v>0.05063657407407407</v>
      </c>
      <c r="S16" s="95">
        <v>5</v>
      </c>
    </row>
    <row r="17" spans="1:19" ht="22.5" customHeight="1">
      <c r="A17" s="18">
        <v>6</v>
      </c>
      <c r="B17" s="19" t="s">
        <v>147</v>
      </c>
      <c r="C17" s="20">
        <v>1</v>
      </c>
      <c r="D17" s="153">
        <v>0</v>
      </c>
      <c r="E17" s="153">
        <v>13</v>
      </c>
      <c r="F17" s="153">
        <v>6</v>
      </c>
      <c r="G17" s="154"/>
      <c r="H17" s="155">
        <v>12</v>
      </c>
      <c r="I17" s="155">
        <v>29</v>
      </c>
      <c r="J17" s="154"/>
      <c r="K17" s="155">
        <v>2</v>
      </c>
      <c r="L17" s="153">
        <v>0</v>
      </c>
      <c r="M17" s="155">
        <v>43</v>
      </c>
      <c r="N17" s="156"/>
      <c r="O17" s="57">
        <v>106</v>
      </c>
      <c r="P17" s="58">
        <v>0.03680555555555556</v>
      </c>
      <c r="Q17" s="22">
        <v>0.04513888888888889</v>
      </c>
      <c r="R17" s="23">
        <v>0.08194444444444444</v>
      </c>
      <c r="S17" s="95">
        <v>6</v>
      </c>
    </row>
    <row r="18" spans="1:19" ht="22.5" customHeight="1">
      <c r="A18" s="18">
        <v>7</v>
      </c>
      <c r="B18" s="19" t="s">
        <v>23</v>
      </c>
      <c r="C18" s="20">
        <v>0</v>
      </c>
      <c r="D18" s="153">
        <v>0</v>
      </c>
      <c r="E18" s="153">
        <v>11</v>
      </c>
      <c r="F18" s="153">
        <v>0</v>
      </c>
      <c r="G18" s="154"/>
      <c r="H18" s="155">
        <v>8</v>
      </c>
      <c r="I18" s="155">
        <v>0</v>
      </c>
      <c r="J18" s="154"/>
      <c r="K18" s="155">
        <v>73</v>
      </c>
      <c r="L18" s="153">
        <v>14</v>
      </c>
      <c r="M18" s="155">
        <v>1</v>
      </c>
      <c r="N18" s="156"/>
      <c r="O18" s="57">
        <v>107</v>
      </c>
      <c r="P18" s="58">
        <v>0.03715277777777778</v>
      </c>
      <c r="Q18" s="22">
        <v>0.04508101851851851</v>
      </c>
      <c r="R18" s="23">
        <v>0.08223379629629629</v>
      </c>
      <c r="S18" s="95">
        <v>7</v>
      </c>
    </row>
    <row r="19" spans="1:19" ht="22.5" customHeight="1">
      <c r="A19" s="18">
        <v>8</v>
      </c>
      <c r="B19" s="19" t="s">
        <v>180</v>
      </c>
      <c r="C19" s="20">
        <v>0</v>
      </c>
      <c r="D19" s="153">
        <v>0</v>
      </c>
      <c r="E19" s="153">
        <v>15</v>
      </c>
      <c r="F19" s="153">
        <v>6</v>
      </c>
      <c r="G19" s="154"/>
      <c r="H19" s="155">
        <v>23</v>
      </c>
      <c r="I19" s="155">
        <v>3</v>
      </c>
      <c r="J19" s="154"/>
      <c r="K19" s="155">
        <v>72</v>
      </c>
      <c r="L19" s="153">
        <v>0</v>
      </c>
      <c r="M19" s="155">
        <v>40</v>
      </c>
      <c r="N19" s="156"/>
      <c r="O19" s="57">
        <v>159</v>
      </c>
      <c r="P19" s="58">
        <v>0.05520833333333334</v>
      </c>
      <c r="Q19" s="22">
        <v>0.04513888888888889</v>
      </c>
      <c r="R19" s="23">
        <v>0.10034722222222223</v>
      </c>
      <c r="S19" s="95">
        <v>8</v>
      </c>
    </row>
    <row r="20" spans="1:19" ht="22.5" customHeight="1">
      <c r="A20" s="18">
        <v>9</v>
      </c>
      <c r="B20" s="19" t="s">
        <v>75</v>
      </c>
      <c r="C20" s="20">
        <v>0</v>
      </c>
      <c r="D20" s="153">
        <v>0</v>
      </c>
      <c r="E20" s="153">
        <v>1</v>
      </c>
      <c r="F20" s="153">
        <v>3</v>
      </c>
      <c r="G20" s="154"/>
      <c r="H20" s="155">
        <v>6</v>
      </c>
      <c r="I20" s="155">
        <v>48</v>
      </c>
      <c r="J20" s="154"/>
      <c r="K20" s="155">
        <v>140</v>
      </c>
      <c r="L20" s="153">
        <v>140</v>
      </c>
      <c r="M20" s="155">
        <v>140</v>
      </c>
      <c r="N20" s="156"/>
      <c r="O20" s="57">
        <v>478</v>
      </c>
      <c r="P20" s="58">
        <v>0.16597222222222222</v>
      </c>
      <c r="Q20" s="22">
        <v>0.04513888888888889</v>
      </c>
      <c r="R20" s="23">
        <v>0.2111111111111111</v>
      </c>
      <c r="S20" s="95">
        <v>9</v>
      </c>
    </row>
    <row r="21" spans="1:19" ht="22.5" customHeight="1">
      <c r="A21" s="18">
        <v>10</v>
      </c>
      <c r="B21" s="19" t="s">
        <v>22</v>
      </c>
      <c r="C21" s="20">
        <v>0</v>
      </c>
      <c r="D21" s="153">
        <v>3</v>
      </c>
      <c r="E21" s="153">
        <v>6</v>
      </c>
      <c r="F21" s="153">
        <v>0</v>
      </c>
      <c r="G21" s="154"/>
      <c r="H21" s="155">
        <v>38</v>
      </c>
      <c r="I21" s="155">
        <v>80</v>
      </c>
      <c r="J21" s="154"/>
      <c r="K21" s="155">
        <v>140</v>
      </c>
      <c r="L21" s="153">
        <v>140</v>
      </c>
      <c r="M21" s="155">
        <v>140</v>
      </c>
      <c r="N21" s="156"/>
      <c r="O21" s="57">
        <v>547</v>
      </c>
      <c r="P21" s="58">
        <v>0.18993055555555557</v>
      </c>
      <c r="Q21" s="22">
        <v>0.04513888888888889</v>
      </c>
      <c r="R21" s="23">
        <v>0.23506944444444447</v>
      </c>
      <c r="S21" s="95">
        <v>10</v>
      </c>
    </row>
    <row r="22" spans="1:19" ht="22.5" customHeight="1">
      <c r="A22" s="18">
        <v>11</v>
      </c>
      <c r="B22" s="19" t="s">
        <v>31</v>
      </c>
      <c r="C22" s="20">
        <v>0</v>
      </c>
      <c r="D22" s="153">
        <v>0</v>
      </c>
      <c r="E22" s="153">
        <v>20</v>
      </c>
      <c r="F22" s="153">
        <v>3</v>
      </c>
      <c r="G22" s="154"/>
      <c r="H22" s="155">
        <v>7</v>
      </c>
      <c r="I22" s="155">
        <v>100</v>
      </c>
      <c r="J22" s="154"/>
      <c r="K22" s="155">
        <v>140</v>
      </c>
      <c r="L22" s="153">
        <v>140</v>
      </c>
      <c r="M22" s="155">
        <v>140</v>
      </c>
      <c r="N22" s="156"/>
      <c r="O22" s="57">
        <v>550</v>
      </c>
      <c r="P22" s="58">
        <v>0.19097222222222224</v>
      </c>
      <c r="Q22" s="22">
        <v>0.04513888888888889</v>
      </c>
      <c r="R22" s="23">
        <v>0.23611111111111113</v>
      </c>
      <c r="S22" s="95">
        <v>11</v>
      </c>
    </row>
    <row r="23" spans="1:19" ht="22.5" customHeight="1">
      <c r="A23" s="18">
        <v>12</v>
      </c>
      <c r="B23" s="19" t="s">
        <v>7</v>
      </c>
      <c r="C23" s="20">
        <v>0</v>
      </c>
      <c r="D23" s="153">
        <v>6</v>
      </c>
      <c r="E23" s="153">
        <v>16</v>
      </c>
      <c r="F23" s="153">
        <v>3</v>
      </c>
      <c r="G23" s="154"/>
      <c r="H23" s="155">
        <v>14</v>
      </c>
      <c r="I23" s="155">
        <v>99</v>
      </c>
      <c r="J23" s="154"/>
      <c r="K23" s="155">
        <v>140</v>
      </c>
      <c r="L23" s="153">
        <v>140</v>
      </c>
      <c r="M23" s="155">
        <v>140</v>
      </c>
      <c r="N23" s="156"/>
      <c r="O23" s="57">
        <v>558</v>
      </c>
      <c r="P23" s="58">
        <v>0.19375</v>
      </c>
      <c r="Q23" s="22">
        <v>0.04513888888888889</v>
      </c>
      <c r="R23" s="23">
        <v>0.2388888888888889</v>
      </c>
      <c r="S23" s="95">
        <v>12</v>
      </c>
    </row>
    <row r="24" spans="1:19" ht="22.5" customHeight="1">
      <c r="A24" s="18">
        <v>13</v>
      </c>
      <c r="B24" s="19" t="s">
        <v>20</v>
      </c>
      <c r="C24" s="20">
        <v>4</v>
      </c>
      <c r="D24" s="153">
        <v>4</v>
      </c>
      <c r="E24" s="153">
        <v>8</v>
      </c>
      <c r="F24" s="153">
        <v>9</v>
      </c>
      <c r="G24" s="154"/>
      <c r="H24" s="155">
        <v>47</v>
      </c>
      <c r="I24" s="155">
        <v>80</v>
      </c>
      <c r="J24" s="154"/>
      <c r="K24" s="155">
        <v>140</v>
      </c>
      <c r="L24" s="153">
        <v>140</v>
      </c>
      <c r="M24" s="155">
        <v>140</v>
      </c>
      <c r="N24" s="156"/>
      <c r="O24" s="57">
        <v>572</v>
      </c>
      <c r="P24" s="58">
        <v>0.19861111111111113</v>
      </c>
      <c r="Q24" s="22">
        <v>0.04513888888888889</v>
      </c>
      <c r="R24" s="23">
        <v>0.24375000000000002</v>
      </c>
      <c r="S24" s="95">
        <v>13</v>
      </c>
    </row>
    <row r="25" spans="1:19" ht="22.5" customHeight="1">
      <c r="A25" s="18">
        <v>14</v>
      </c>
      <c r="B25" s="19" t="s">
        <v>288</v>
      </c>
      <c r="C25" s="20">
        <v>2</v>
      </c>
      <c r="D25" s="153">
        <v>0</v>
      </c>
      <c r="E25" s="153">
        <v>45</v>
      </c>
      <c r="F25" s="153">
        <v>3</v>
      </c>
      <c r="G25" s="154"/>
      <c r="H25" s="155">
        <v>52</v>
      </c>
      <c r="I25" s="155">
        <v>89</v>
      </c>
      <c r="J25" s="154"/>
      <c r="K25" s="155">
        <v>140</v>
      </c>
      <c r="L25" s="153">
        <v>140</v>
      </c>
      <c r="M25" s="155">
        <v>140</v>
      </c>
      <c r="N25" s="156"/>
      <c r="O25" s="57">
        <v>611</v>
      </c>
      <c r="P25" s="58">
        <v>0.21215277777777777</v>
      </c>
      <c r="Q25" s="22">
        <v>0.04513888888888889</v>
      </c>
      <c r="R25" s="23">
        <v>0.25729166666666664</v>
      </c>
      <c r="S25" s="95">
        <v>14</v>
      </c>
    </row>
    <row r="26" spans="1:19" ht="22.5" customHeight="1">
      <c r="A26" s="18">
        <v>15</v>
      </c>
      <c r="B26" s="19" t="s">
        <v>45</v>
      </c>
      <c r="C26" s="20">
        <v>14</v>
      </c>
      <c r="D26" s="153">
        <v>18</v>
      </c>
      <c r="E26" s="153">
        <v>44</v>
      </c>
      <c r="F26" s="153">
        <v>0</v>
      </c>
      <c r="G26" s="154"/>
      <c r="H26" s="155">
        <v>15</v>
      </c>
      <c r="I26" s="155">
        <v>103</v>
      </c>
      <c r="J26" s="154"/>
      <c r="K26" s="155">
        <v>140</v>
      </c>
      <c r="L26" s="153">
        <v>140</v>
      </c>
      <c r="M26" s="155">
        <v>140</v>
      </c>
      <c r="N26" s="156"/>
      <c r="O26" s="184">
        <v>614</v>
      </c>
      <c r="P26" s="58">
        <v>0.21319444444444446</v>
      </c>
      <c r="Q26" s="22">
        <v>0.04513888888888889</v>
      </c>
      <c r="R26" s="23">
        <v>0.25833333333333336</v>
      </c>
      <c r="S26" s="95">
        <v>15</v>
      </c>
    </row>
    <row r="27" spans="1:19" ht="22.5" customHeight="1">
      <c r="A27" s="18">
        <v>16</v>
      </c>
      <c r="B27" s="19" t="s">
        <v>76</v>
      </c>
      <c r="C27" s="20">
        <v>3</v>
      </c>
      <c r="D27" s="153">
        <v>3</v>
      </c>
      <c r="E27" s="153">
        <v>29</v>
      </c>
      <c r="F27" s="153">
        <v>3</v>
      </c>
      <c r="G27" s="154"/>
      <c r="H27" s="155">
        <v>67</v>
      </c>
      <c r="I27" s="155">
        <v>140</v>
      </c>
      <c r="J27" s="154"/>
      <c r="K27" s="155">
        <v>140</v>
      </c>
      <c r="L27" s="153">
        <v>140</v>
      </c>
      <c r="M27" s="155">
        <v>140</v>
      </c>
      <c r="N27" s="156"/>
      <c r="O27" s="57">
        <v>665</v>
      </c>
      <c r="P27" s="58">
        <v>0.2309027777777778</v>
      </c>
      <c r="Q27" s="22">
        <v>0.04513888888888889</v>
      </c>
      <c r="R27" s="23">
        <v>0.2760416666666667</v>
      </c>
      <c r="S27" s="95">
        <v>16</v>
      </c>
    </row>
    <row r="28" spans="1:19" ht="22.5" customHeight="1">
      <c r="A28" s="18">
        <v>17</v>
      </c>
      <c r="B28" s="19" t="s">
        <v>21</v>
      </c>
      <c r="C28" s="20">
        <v>2</v>
      </c>
      <c r="D28" s="153">
        <v>10</v>
      </c>
      <c r="E28" s="153">
        <v>49</v>
      </c>
      <c r="F28" s="153">
        <v>0</v>
      </c>
      <c r="G28" s="154"/>
      <c r="H28" s="155">
        <v>47</v>
      </c>
      <c r="I28" s="155">
        <v>140</v>
      </c>
      <c r="J28" s="154"/>
      <c r="K28" s="155">
        <v>140</v>
      </c>
      <c r="L28" s="153">
        <v>140</v>
      </c>
      <c r="M28" s="155">
        <v>140</v>
      </c>
      <c r="N28" s="156"/>
      <c r="O28" s="57">
        <v>668</v>
      </c>
      <c r="P28" s="58">
        <v>0.23194444444444445</v>
      </c>
      <c r="Q28" s="22">
        <v>0.04513888888888889</v>
      </c>
      <c r="R28" s="23">
        <v>0.27708333333333335</v>
      </c>
      <c r="S28" s="95">
        <v>17</v>
      </c>
    </row>
    <row r="29" spans="1:19" ht="21.75" customHeight="1">
      <c r="A29" s="18">
        <v>18</v>
      </c>
      <c r="B29" s="19" t="s">
        <v>181</v>
      </c>
      <c r="C29" s="20">
        <v>22</v>
      </c>
      <c r="D29" s="153">
        <v>3</v>
      </c>
      <c r="E29" s="153">
        <v>34</v>
      </c>
      <c r="F29" s="153">
        <v>0</v>
      </c>
      <c r="G29" s="154"/>
      <c r="H29" s="155">
        <v>167</v>
      </c>
      <c r="I29" s="155">
        <v>140</v>
      </c>
      <c r="J29" s="154"/>
      <c r="K29" s="155">
        <v>140</v>
      </c>
      <c r="L29" s="153">
        <v>140</v>
      </c>
      <c r="M29" s="155">
        <v>140</v>
      </c>
      <c r="N29" s="156"/>
      <c r="O29" s="57">
        <v>786</v>
      </c>
      <c r="P29" s="58">
        <v>0.2729166666666667</v>
      </c>
      <c r="Q29" s="22">
        <v>0.04513888888888889</v>
      </c>
      <c r="R29" s="23">
        <v>0.3180555555555556</v>
      </c>
      <c r="S29" s="95">
        <v>18</v>
      </c>
    </row>
    <row r="30" spans="1:19" ht="22.5" customHeight="1">
      <c r="A30" s="18">
        <v>19</v>
      </c>
      <c r="B30" s="19" t="s">
        <v>35</v>
      </c>
      <c r="C30" s="20">
        <v>10</v>
      </c>
      <c r="D30" s="153">
        <v>4</v>
      </c>
      <c r="E30" s="153">
        <v>56</v>
      </c>
      <c r="F30" s="153">
        <v>160</v>
      </c>
      <c r="G30" s="154"/>
      <c r="H30" s="155">
        <v>113</v>
      </c>
      <c r="I30" s="155">
        <v>140</v>
      </c>
      <c r="J30" s="154"/>
      <c r="K30" s="155">
        <v>140</v>
      </c>
      <c r="L30" s="153">
        <v>140</v>
      </c>
      <c r="M30" s="155">
        <v>140</v>
      </c>
      <c r="N30" s="156"/>
      <c r="O30" s="57">
        <v>903</v>
      </c>
      <c r="P30" s="58">
        <v>0.31354166666666666</v>
      </c>
      <c r="Q30" s="22">
        <v>0.04513888888888889</v>
      </c>
      <c r="R30" s="23">
        <v>0.35868055555555556</v>
      </c>
      <c r="S30" s="95">
        <v>19</v>
      </c>
    </row>
    <row r="31" spans="1:19" ht="22.5" customHeight="1" thickBot="1">
      <c r="A31" s="48">
        <v>20</v>
      </c>
      <c r="B31" s="96" t="s">
        <v>79</v>
      </c>
      <c r="C31" s="97">
        <v>4</v>
      </c>
      <c r="D31" s="157">
        <v>21</v>
      </c>
      <c r="E31" s="157">
        <v>86</v>
      </c>
      <c r="F31" s="157">
        <v>160</v>
      </c>
      <c r="G31" s="158"/>
      <c r="H31" s="159">
        <v>88</v>
      </c>
      <c r="I31" s="159">
        <v>140</v>
      </c>
      <c r="J31" s="158"/>
      <c r="K31" s="159">
        <v>140</v>
      </c>
      <c r="L31" s="157">
        <v>140</v>
      </c>
      <c r="M31" s="159">
        <v>140</v>
      </c>
      <c r="N31" s="160"/>
      <c r="O31" s="183">
        <v>919</v>
      </c>
      <c r="P31" s="98">
        <v>0.31909722222222225</v>
      </c>
      <c r="Q31" s="22">
        <v>0.04513888888888889</v>
      </c>
      <c r="R31" s="99">
        <v>0.36423611111111115</v>
      </c>
      <c r="S31" s="95">
        <v>20</v>
      </c>
    </row>
    <row r="32" spans="1:19" ht="22.5" customHeight="1" hidden="1">
      <c r="A32" s="18" t="s">
        <v>336</v>
      </c>
      <c r="B32" s="19">
        <v>0</v>
      </c>
      <c r="C32" s="20"/>
      <c r="D32" s="153"/>
      <c r="E32" s="153"/>
      <c r="F32" s="153"/>
      <c r="G32" s="154"/>
      <c r="H32" s="155"/>
      <c r="I32" s="155"/>
      <c r="J32" s="154"/>
      <c r="K32" s="155"/>
      <c r="L32" s="153"/>
      <c r="M32" s="155"/>
      <c r="N32" s="156"/>
      <c r="O32" s="57">
        <v>0</v>
      </c>
      <c r="P32" s="58">
        <v>0</v>
      </c>
      <c r="Q32" s="22"/>
      <c r="R32" s="23">
        <v>0</v>
      </c>
      <c r="S32" s="95"/>
    </row>
    <row r="33" spans="1:19" ht="22.5" customHeight="1" hidden="1">
      <c r="A33" s="18" t="s">
        <v>336</v>
      </c>
      <c r="B33" s="19">
        <v>0</v>
      </c>
      <c r="C33" s="20"/>
      <c r="D33" s="153"/>
      <c r="E33" s="153"/>
      <c r="F33" s="153"/>
      <c r="G33" s="154"/>
      <c r="H33" s="155"/>
      <c r="I33" s="155"/>
      <c r="J33" s="154"/>
      <c r="K33" s="155"/>
      <c r="L33" s="153"/>
      <c r="M33" s="155"/>
      <c r="N33" s="156"/>
      <c r="O33" s="57">
        <v>0</v>
      </c>
      <c r="P33" s="58">
        <v>0</v>
      </c>
      <c r="Q33" s="22"/>
      <c r="R33" s="23">
        <v>0</v>
      </c>
      <c r="S33" s="95"/>
    </row>
    <row r="34" spans="1:19" ht="22.5" customHeight="1" hidden="1">
      <c r="A34" s="18" t="s">
        <v>336</v>
      </c>
      <c r="B34" s="19">
        <v>0</v>
      </c>
      <c r="C34" s="20"/>
      <c r="D34" s="153"/>
      <c r="E34" s="153"/>
      <c r="F34" s="153"/>
      <c r="G34" s="154"/>
      <c r="H34" s="155"/>
      <c r="I34" s="155"/>
      <c r="J34" s="154"/>
      <c r="K34" s="155"/>
      <c r="L34" s="153"/>
      <c r="M34" s="155"/>
      <c r="N34" s="156"/>
      <c r="O34" s="57">
        <v>0</v>
      </c>
      <c r="P34" s="58">
        <v>0</v>
      </c>
      <c r="Q34" s="22"/>
      <c r="R34" s="23">
        <v>0</v>
      </c>
      <c r="S34" s="95"/>
    </row>
    <row r="35" spans="1:19" ht="22.5" customHeight="1" hidden="1">
      <c r="A35" s="18" t="s">
        <v>336</v>
      </c>
      <c r="B35" s="19">
        <v>0</v>
      </c>
      <c r="C35" s="20"/>
      <c r="D35" s="153"/>
      <c r="E35" s="153"/>
      <c r="F35" s="153"/>
      <c r="G35" s="154"/>
      <c r="H35" s="155"/>
      <c r="I35" s="155"/>
      <c r="J35" s="154"/>
      <c r="K35" s="155"/>
      <c r="L35" s="153"/>
      <c r="M35" s="155"/>
      <c r="N35" s="156"/>
      <c r="O35" s="57">
        <v>0</v>
      </c>
      <c r="P35" s="58">
        <v>0</v>
      </c>
      <c r="Q35" s="22"/>
      <c r="R35" s="23">
        <v>0</v>
      </c>
      <c r="S35" s="95"/>
    </row>
    <row r="36" spans="1:19" ht="22.5" customHeight="1" hidden="1">
      <c r="A36" s="18" t="s">
        <v>336</v>
      </c>
      <c r="B36" s="19">
        <v>0</v>
      </c>
      <c r="C36" s="20"/>
      <c r="D36" s="153"/>
      <c r="E36" s="153"/>
      <c r="F36" s="153"/>
      <c r="G36" s="154"/>
      <c r="H36" s="155"/>
      <c r="I36" s="155"/>
      <c r="J36" s="154"/>
      <c r="K36" s="155"/>
      <c r="L36" s="153"/>
      <c r="M36" s="155"/>
      <c r="N36" s="156"/>
      <c r="O36" s="57">
        <v>0</v>
      </c>
      <c r="P36" s="58">
        <v>0</v>
      </c>
      <c r="Q36" s="22"/>
      <c r="R36" s="23">
        <v>0</v>
      </c>
      <c r="S36" s="95"/>
    </row>
    <row r="37" spans="1:19" ht="22.5" customHeight="1" hidden="1">
      <c r="A37" s="18" t="s">
        <v>336</v>
      </c>
      <c r="B37" s="19">
        <v>0</v>
      </c>
      <c r="C37" s="20"/>
      <c r="D37" s="153"/>
      <c r="E37" s="153"/>
      <c r="F37" s="153"/>
      <c r="G37" s="154"/>
      <c r="H37" s="155"/>
      <c r="I37" s="155"/>
      <c r="J37" s="154"/>
      <c r="K37" s="155"/>
      <c r="L37" s="153"/>
      <c r="M37" s="155"/>
      <c r="N37" s="156"/>
      <c r="O37" s="57">
        <v>0</v>
      </c>
      <c r="P37" s="58">
        <v>0</v>
      </c>
      <c r="Q37" s="22"/>
      <c r="R37" s="23">
        <v>0</v>
      </c>
      <c r="S37" s="95"/>
    </row>
    <row r="38" spans="1:19" ht="22.5" customHeight="1" hidden="1" thickBot="1">
      <c r="A38" s="104" t="s">
        <v>336</v>
      </c>
      <c r="B38" s="105">
        <v>0</v>
      </c>
      <c r="C38" s="161"/>
      <c r="D38" s="162"/>
      <c r="E38" s="162"/>
      <c r="F38" s="162"/>
      <c r="G38" s="163"/>
      <c r="H38" s="164"/>
      <c r="I38" s="164"/>
      <c r="J38" s="163"/>
      <c r="K38" s="164"/>
      <c r="L38" s="162"/>
      <c r="M38" s="164"/>
      <c r="N38" s="165"/>
      <c r="O38" s="107">
        <v>0</v>
      </c>
      <c r="P38" s="108">
        <v>0</v>
      </c>
      <c r="Q38" s="109"/>
      <c r="R38" s="110">
        <v>0</v>
      </c>
      <c r="S38" s="111"/>
    </row>
    <row r="39" spans="1:19" ht="22.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1:19" ht="14.25" customHeight="1">
      <c r="A40" s="217" t="s">
        <v>342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</row>
  </sheetData>
  <sheetProtection/>
  <mergeCells count="14">
    <mergeCell ref="A1:S1"/>
    <mergeCell ref="A2:S2"/>
    <mergeCell ref="A4:S4"/>
    <mergeCell ref="A6:S6"/>
    <mergeCell ref="A3:S3"/>
    <mergeCell ref="A10:A11"/>
    <mergeCell ref="C10:N10"/>
    <mergeCell ref="A40:S40"/>
    <mergeCell ref="B10:B11"/>
    <mergeCell ref="S10:S11"/>
    <mergeCell ref="R10:R11"/>
    <mergeCell ref="Q10:Q11"/>
    <mergeCell ref="O10:O11"/>
    <mergeCell ref="P10:P11"/>
  </mergeCells>
  <printOptions horizontalCentered="1"/>
  <pageMargins left="0.2755905511811024" right="0.2755905511811024" top="0.984251968503937" bottom="0.2755905511811024" header="0" footer="0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10"/>
  <sheetViews>
    <sheetView view="pageBreakPreview" zoomScale="90" zoomScaleSheetLayoutView="90" workbookViewId="0" topLeftCell="A1">
      <selection activeCell="A1" sqref="A1:J1"/>
    </sheetView>
  </sheetViews>
  <sheetFormatPr defaultColWidth="9.00390625" defaultRowHeight="12.75"/>
  <cols>
    <col min="1" max="1" width="4.625" style="0" customWidth="1"/>
    <col min="2" max="2" width="40.875" style="0" customWidth="1"/>
    <col min="3" max="3" width="11.125" style="4" customWidth="1"/>
    <col min="4" max="4" width="10.00390625" style="4" customWidth="1"/>
    <col min="5" max="6" width="8.00390625" style="4" customWidth="1"/>
    <col min="7" max="7" width="20.25390625" style="0" customWidth="1"/>
    <col min="8" max="8" width="21.875" style="0" customWidth="1"/>
    <col min="9" max="9" width="7.75390625" style="0" customWidth="1"/>
    <col min="10" max="10" width="17.875" style="0" customWidth="1"/>
  </cols>
  <sheetData>
    <row r="1" spans="1:10" ht="11.25" customHeight="1">
      <c r="A1" s="239" t="s">
        <v>199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1.25" customHeight="1">
      <c r="A2" s="239" t="s">
        <v>39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0" ht="12.75">
      <c r="A3" s="240" t="s">
        <v>182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6" ht="12.75">
      <c r="A4" s="24" t="s">
        <v>206</v>
      </c>
      <c r="C4"/>
      <c r="D4"/>
      <c r="E4"/>
      <c r="F4"/>
    </row>
    <row r="5" spans="1:6" ht="12.75">
      <c r="A5" s="24" t="s">
        <v>207</v>
      </c>
      <c r="C5"/>
      <c r="D5"/>
      <c r="E5"/>
      <c r="F5"/>
    </row>
    <row r="6" spans="1:6" ht="12.75">
      <c r="A6" s="24" t="s">
        <v>208</v>
      </c>
      <c r="C6"/>
      <c r="D6"/>
      <c r="E6"/>
      <c r="F6"/>
    </row>
    <row r="7" spans="1:8" ht="12.75">
      <c r="A7" s="24" t="s">
        <v>65</v>
      </c>
      <c r="C7"/>
      <c r="D7"/>
      <c r="E7"/>
      <c r="F7"/>
      <c r="G7" s="25" t="s">
        <v>81</v>
      </c>
      <c r="H7" s="52">
        <v>438.6666666666667</v>
      </c>
    </row>
    <row r="8" spans="1:6" ht="12.75">
      <c r="A8" s="120" t="s">
        <v>333</v>
      </c>
      <c r="B8" s="93"/>
      <c r="C8"/>
      <c r="D8"/>
      <c r="E8"/>
      <c r="F8"/>
    </row>
    <row r="9" spans="1:6" ht="12.75">
      <c r="A9" s="24" t="s">
        <v>66</v>
      </c>
      <c r="C9"/>
      <c r="D9"/>
      <c r="E9"/>
      <c r="F9"/>
    </row>
    <row r="10" spans="1:6" ht="7.5" customHeight="1" thickBot="1">
      <c r="A10" s="24"/>
      <c r="C10"/>
      <c r="D10"/>
      <c r="E10"/>
      <c r="F10"/>
    </row>
    <row r="11" spans="1:10" ht="54.75" customHeight="1" thickBot="1">
      <c r="A11" s="304" t="s">
        <v>67</v>
      </c>
      <c r="B11" s="305" t="s">
        <v>68</v>
      </c>
      <c r="C11" s="304" t="s">
        <v>69</v>
      </c>
      <c r="D11" s="305" t="s">
        <v>88</v>
      </c>
      <c r="E11" s="304" t="s">
        <v>70</v>
      </c>
      <c r="F11" s="304" t="s">
        <v>4</v>
      </c>
      <c r="G11" s="305" t="s">
        <v>82</v>
      </c>
      <c r="H11" s="305" t="s">
        <v>9</v>
      </c>
      <c r="I11" s="304" t="s">
        <v>71</v>
      </c>
      <c r="J11" s="305" t="s">
        <v>72</v>
      </c>
    </row>
    <row r="12" spans="1:10" ht="43.5" customHeight="1" thickBot="1">
      <c r="A12" s="304"/>
      <c r="B12" s="305"/>
      <c r="C12" s="304"/>
      <c r="D12" s="305"/>
      <c r="E12" s="304"/>
      <c r="F12" s="304"/>
      <c r="G12" s="305"/>
      <c r="H12" s="305"/>
      <c r="I12" s="304"/>
      <c r="J12" s="305"/>
    </row>
    <row r="13" spans="1:10" ht="15.75" customHeight="1" thickBot="1">
      <c r="A13" s="27">
        <v>1</v>
      </c>
      <c r="B13" s="27">
        <v>2</v>
      </c>
      <c r="C13" s="27">
        <v>3</v>
      </c>
      <c r="D13" s="27"/>
      <c r="E13" s="27">
        <v>4</v>
      </c>
      <c r="F13" s="27">
        <v>5</v>
      </c>
      <c r="G13" s="27">
        <v>6</v>
      </c>
      <c r="H13" s="27">
        <v>7</v>
      </c>
      <c r="I13" s="27">
        <v>9</v>
      </c>
      <c r="J13" s="27">
        <v>10</v>
      </c>
    </row>
    <row r="14" spans="1:10" ht="12.75" customHeight="1">
      <c r="A14" s="221" t="s">
        <v>32</v>
      </c>
      <c r="B14" s="32" t="s">
        <v>95</v>
      </c>
      <c r="C14" s="306">
        <v>28012</v>
      </c>
      <c r="D14" s="9" t="s">
        <v>8</v>
      </c>
      <c r="E14" s="231">
        <v>0.03237268518518519</v>
      </c>
      <c r="F14" s="234">
        <v>100</v>
      </c>
      <c r="G14" s="221" t="s">
        <v>27</v>
      </c>
      <c r="H14" s="221" t="s">
        <v>179</v>
      </c>
      <c r="I14" s="8" t="s">
        <v>46</v>
      </c>
      <c r="J14" s="32" t="s">
        <v>99</v>
      </c>
    </row>
    <row r="15" spans="1:10" ht="12.75" customHeight="1">
      <c r="A15" s="222"/>
      <c r="B15" s="36" t="s">
        <v>96</v>
      </c>
      <c r="C15" s="34">
        <v>32041</v>
      </c>
      <c r="D15" s="11" t="s">
        <v>8</v>
      </c>
      <c r="E15" s="232"/>
      <c r="F15" s="235"/>
      <c r="G15" s="222"/>
      <c r="H15" s="222"/>
      <c r="I15" s="10" t="s">
        <v>46</v>
      </c>
      <c r="J15" s="36" t="s">
        <v>161</v>
      </c>
    </row>
    <row r="16" spans="1:10" ht="12.75" customHeight="1">
      <c r="A16" s="222"/>
      <c r="B16" s="36" t="s">
        <v>98</v>
      </c>
      <c r="C16" s="34">
        <v>30947</v>
      </c>
      <c r="D16" s="11" t="s">
        <v>8</v>
      </c>
      <c r="E16" s="232"/>
      <c r="F16" s="235"/>
      <c r="G16" s="222"/>
      <c r="H16" s="222"/>
      <c r="I16" s="10" t="s">
        <v>46</v>
      </c>
      <c r="J16" s="36" t="s">
        <v>161</v>
      </c>
    </row>
    <row r="17" spans="1:10" ht="12.75" customHeight="1">
      <c r="A17" s="222"/>
      <c r="B17" s="36" t="s">
        <v>283</v>
      </c>
      <c r="C17" s="34">
        <v>33413</v>
      </c>
      <c r="D17" s="11" t="s">
        <v>32</v>
      </c>
      <c r="E17" s="232"/>
      <c r="F17" s="235"/>
      <c r="G17" s="222"/>
      <c r="H17" s="222"/>
      <c r="I17" s="10" t="s">
        <v>46</v>
      </c>
      <c r="J17" s="36" t="s">
        <v>161</v>
      </c>
    </row>
    <row r="18" spans="1:10" ht="12.75" customHeight="1">
      <c r="A18" s="222"/>
      <c r="B18" s="36" t="s">
        <v>160</v>
      </c>
      <c r="C18" s="34">
        <v>33236</v>
      </c>
      <c r="D18" s="11" t="s">
        <v>32</v>
      </c>
      <c r="E18" s="232"/>
      <c r="F18" s="235"/>
      <c r="G18" s="222"/>
      <c r="H18" s="222"/>
      <c r="I18" s="10" t="s">
        <v>46</v>
      </c>
      <c r="J18" s="36" t="s">
        <v>161</v>
      </c>
    </row>
    <row r="19" spans="1:10" ht="12.75" customHeight="1" thickBot="1">
      <c r="A19" s="230"/>
      <c r="B19" s="42" t="s">
        <v>97</v>
      </c>
      <c r="C19" s="39">
        <v>30473</v>
      </c>
      <c r="D19" s="37" t="s">
        <v>8</v>
      </c>
      <c r="E19" s="233"/>
      <c r="F19" s="236"/>
      <c r="G19" s="230"/>
      <c r="H19" s="230"/>
      <c r="I19" s="41" t="s">
        <v>46</v>
      </c>
      <c r="J19" s="42" t="s">
        <v>161</v>
      </c>
    </row>
    <row r="20" spans="1:10" ht="12.75" customHeight="1">
      <c r="A20" s="221" t="s">
        <v>33</v>
      </c>
      <c r="B20" s="32" t="s">
        <v>117</v>
      </c>
      <c r="C20" s="30">
        <v>30457</v>
      </c>
      <c r="D20" s="9" t="s">
        <v>8</v>
      </c>
      <c r="E20" s="231">
        <v>0.03322916666666667</v>
      </c>
      <c r="F20" s="234">
        <v>102.65</v>
      </c>
      <c r="G20" s="221" t="s">
        <v>30</v>
      </c>
      <c r="H20" s="221" t="s">
        <v>77</v>
      </c>
      <c r="I20" s="8" t="s">
        <v>46</v>
      </c>
      <c r="J20" s="32" t="s">
        <v>120</v>
      </c>
    </row>
    <row r="21" spans="1:10" ht="12.75" customHeight="1">
      <c r="A21" s="222"/>
      <c r="B21" s="36" t="s">
        <v>118</v>
      </c>
      <c r="C21" s="34">
        <v>30642</v>
      </c>
      <c r="D21" s="11" t="s">
        <v>8</v>
      </c>
      <c r="E21" s="232"/>
      <c r="F21" s="235"/>
      <c r="G21" s="222"/>
      <c r="H21" s="222"/>
      <c r="I21" s="10" t="s">
        <v>46</v>
      </c>
      <c r="J21" s="36" t="s">
        <v>120</v>
      </c>
    </row>
    <row r="22" spans="1:10" ht="12.75" customHeight="1">
      <c r="A22" s="222"/>
      <c r="B22" s="36" t="s">
        <v>167</v>
      </c>
      <c r="C22" s="34">
        <v>34544</v>
      </c>
      <c r="D22" s="11" t="s">
        <v>8</v>
      </c>
      <c r="E22" s="232"/>
      <c r="F22" s="235"/>
      <c r="G22" s="222"/>
      <c r="H22" s="222"/>
      <c r="I22" s="10" t="s">
        <v>46</v>
      </c>
      <c r="J22" s="36" t="s">
        <v>120</v>
      </c>
    </row>
    <row r="23" spans="1:10" ht="12.75" customHeight="1">
      <c r="A23" s="222"/>
      <c r="B23" s="36" t="s">
        <v>329</v>
      </c>
      <c r="C23" s="34">
        <v>32484</v>
      </c>
      <c r="D23" s="11" t="s">
        <v>40</v>
      </c>
      <c r="E23" s="232"/>
      <c r="F23" s="235"/>
      <c r="G23" s="222"/>
      <c r="H23" s="222"/>
      <c r="I23" s="10" t="s">
        <v>46</v>
      </c>
      <c r="J23" s="36" t="s">
        <v>120</v>
      </c>
    </row>
    <row r="24" spans="1:10" ht="12.75" customHeight="1">
      <c r="A24" s="222"/>
      <c r="B24" s="36" t="s">
        <v>119</v>
      </c>
      <c r="C24" s="34">
        <v>31780</v>
      </c>
      <c r="D24" s="11" t="s">
        <v>40</v>
      </c>
      <c r="E24" s="232"/>
      <c r="F24" s="235"/>
      <c r="G24" s="222"/>
      <c r="H24" s="222"/>
      <c r="I24" s="10" t="s">
        <v>46</v>
      </c>
      <c r="J24" s="36" t="s">
        <v>120</v>
      </c>
    </row>
    <row r="25" spans="1:10" ht="12.75" customHeight="1" thickBot="1">
      <c r="A25" s="230"/>
      <c r="B25" s="42" t="s">
        <v>325</v>
      </c>
      <c r="C25" s="39">
        <v>33314</v>
      </c>
      <c r="D25" s="37" t="s">
        <v>40</v>
      </c>
      <c r="E25" s="233"/>
      <c r="F25" s="236"/>
      <c r="G25" s="230"/>
      <c r="H25" s="230"/>
      <c r="I25" s="41" t="s">
        <v>46</v>
      </c>
      <c r="J25" s="42" t="s">
        <v>120</v>
      </c>
    </row>
    <row r="26" spans="1:10" ht="12.75" customHeight="1">
      <c r="A26" s="221" t="s">
        <v>34</v>
      </c>
      <c r="B26" s="32" t="s">
        <v>108</v>
      </c>
      <c r="C26" s="30">
        <v>31208</v>
      </c>
      <c r="D26" s="9" t="s">
        <v>33</v>
      </c>
      <c r="E26" s="231">
        <v>0.03936342592592593</v>
      </c>
      <c r="F26" s="234">
        <v>121.59</v>
      </c>
      <c r="G26" s="221" t="s">
        <v>29</v>
      </c>
      <c r="H26" s="221" t="s">
        <v>42</v>
      </c>
      <c r="I26" s="8" t="s">
        <v>46</v>
      </c>
      <c r="J26" s="32" t="s">
        <v>44</v>
      </c>
    </row>
    <row r="27" spans="1:10" ht="12.75" customHeight="1">
      <c r="A27" s="222"/>
      <c r="B27" s="36" t="s">
        <v>105</v>
      </c>
      <c r="C27" s="34">
        <v>30784</v>
      </c>
      <c r="D27" s="11" t="s">
        <v>33</v>
      </c>
      <c r="E27" s="232"/>
      <c r="F27" s="235"/>
      <c r="G27" s="222"/>
      <c r="H27" s="222"/>
      <c r="I27" s="10" t="s">
        <v>46</v>
      </c>
      <c r="J27" s="36" t="s">
        <v>44</v>
      </c>
    </row>
    <row r="28" spans="1:10" ht="12.75" customHeight="1">
      <c r="A28" s="222"/>
      <c r="B28" s="36" t="s">
        <v>107</v>
      </c>
      <c r="C28" s="34">
        <v>33199</v>
      </c>
      <c r="D28" s="11" t="s">
        <v>33</v>
      </c>
      <c r="E28" s="232"/>
      <c r="F28" s="235"/>
      <c r="G28" s="222"/>
      <c r="H28" s="222"/>
      <c r="I28" s="10" t="s">
        <v>46</v>
      </c>
      <c r="J28" s="36" t="s">
        <v>44</v>
      </c>
    </row>
    <row r="29" spans="1:10" ht="12.75" customHeight="1">
      <c r="A29" s="222"/>
      <c r="B29" s="36" t="s">
        <v>106</v>
      </c>
      <c r="C29" s="34">
        <v>32943</v>
      </c>
      <c r="D29" s="11" t="s">
        <v>33</v>
      </c>
      <c r="E29" s="232"/>
      <c r="F29" s="235"/>
      <c r="G29" s="222"/>
      <c r="H29" s="222"/>
      <c r="I29" s="10" t="s">
        <v>46</v>
      </c>
      <c r="J29" s="36" t="s">
        <v>44</v>
      </c>
    </row>
    <row r="30" spans="1:10" ht="12.75" customHeight="1">
      <c r="A30" s="222"/>
      <c r="B30" s="36" t="s">
        <v>321</v>
      </c>
      <c r="C30" s="34">
        <v>32980</v>
      </c>
      <c r="D30" s="11" t="s">
        <v>103</v>
      </c>
      <c r="E30" s="232"/>
      <c r="F30" s="235"/>
      <c r="G30" s="222"/>
      <c r="H30" s="222"/>
      <c r="I30" s="10" t="s">
        <v>46</v>
      </c>
      <c r="J30" s="36" t="s">
        <v>44</v>
      </c>
    </row>
    <row r="31" spans="1:10" ht="12.75" customHeight="1" thickBot="1">
      <c r="A31" s="230"/>
      <c r="B31" s="42" t="s">
        <v>104</v>
      </c>
      <c r="C31" s="39">
        <v>30849</v>
      </c>
      <c r="D31" s="37" t="s">
        <v>33</v>
      </c>
      <c r="E31" s="233"/>
      <c r="F31" s="236"/>
      <c r="G31" s="230"/>
      <c r="H31" s="230"/>
      <c r="I31" s="41" t="s">
        <v>46</v>
      </c>
      <c r="J31" s="42" t="s">
        <v>44</v>
      </c>
    </row>
    <row r="32" spans="1:10" ht="12.75" customHeight="1">
      <c r="A32" s="221">
        <v>4</v>
      </c>
      <c r="B32" s="32" t="s">
        <v>304</v>
      </c>
      <c r="C32" s="30">
        <v>25262</v>
      </c>
      <c r="D32" s="9" t="s">
        <v>103</v>
      </c>
      <c r="E32" s="231">
        <v>0.04614583333333334</v>
      </c>
      <c r="F32" s="234">
        <v>142.55</v>
      </c>
      <c r="G32" s="221" t="s">
        <v>5</v>
      </c>
      <c r="H32" s="221" t="s">
        <v>125</v>
      </c>
      <c r="I32" s="8" t="s">
        <v>48</v>
      </c>
      <c r="J32" s="32" t="s">
        <v>305</v>
      </c>
    </row>
    <row r="33" spans="1:10" ht="12.75" customHeight="1">
      <c r="A33" s="222"/>
      <c r="B33" s="36" t="s">
        <v>123</v>
      </c>
      <c r="C33" s="34">
        <v>30281</v>
      </c>
      <c r="D33" s="11" t="s">
        <v>103</v>
      </c>
      <c r="E33" s="232"/>
      <c r="F33" s="235"/>
      <c r="G33" s="222"/>
      <c r="H33" s="222"/>
      <c r="I33" s="10" t="s">
        <v>48</v>
      </c>
      <c r="J33" s="36" t="s">
        <v>305</v>
      </c>
    </row>
    <row r="34" spans="1:10" ht="12.75" customHeight="1">
      <c r="A34" s="222"/>
      <c r="B34" s="36" t="s">
        <v>124</v>
      </c>
      <c r="C34" s="34">
        <v>26618</v>
      </c>
      <c r="D34" s="11" t="s">
        <v>103</v>
      </c>
      <c r="E34" s="232"/>
      <c r="F34" s="235"/>
      <c r="G34" s="222"/>
      <c r="H34" s="222"/>
      <c r="I34" s="10" t="s">
        <v>48</v>
      </c>
      <c r="J34" s="36" t="s">
        <v>305</v>
      </c>
    </row>
    <row r="35" spans="1:10" ht="12.75" customHeight="1">
      <c r="A35" s="222"/>
      <c r="B35" s="36" t="s">
        <v>156</v>
      </c>
      <c r="C35" s="34">
        <v>29871</v>
      </c>
      <c r="D35" s="11" t="s">
        <v>103</v>
      </c>
      <c r="E35" s="232"/>
      <c r="F35" s="235"/>
      <c r="G35" s="222"/>
      <c r="H35" s="222"/>
      <c r="I35" s="10" t="s">
        <v>48</v>
      </c>
      <c r="J35" s="36" t="s">
        <v>305</v>
      </c>
    </row>
    <row r="36" spans="1:10" ht="12.75" customHeight="1">
      <c r="A36" s="222"/>
      <c r="B36" s="36" t="s">
        <v>162</v>
      </c>
      <c r="C36" s="34">
        <v>33978</v>
      </c>
      <c r="D36" s="11" t="s">
        <v>103</v>
      </c>
      <c r="E36" s="232"/>
      <c r="F36" s="235"/>
      <c r="G36" s="222"/>
      <c r="H36" s="222"/>
      <c r="I36" s="10" t="s">
        <v>48</v>
      </c>
      <c r="J36" s="36" t="s">
        <v>305</v>
      </c>
    </row>
    <row r="37" spans="1:10" ht="12.75" customHeight="1" thickBot="1">
      <c r="A37" s="230"/>
      <c r="B37" s="42" t="s">
        <v>157</v>
      </c>
      <c r="C37" s="39">
        <v>34513</v>
      </c>
      <c r="D37" s="37" t="s">
        <v>103</v>
      </c>
      <c r="E37" s="233"/>
      <c r="F37" s="236"/>
      <c r="G37" s="230"/>
      <c r="H37" s="230"/>
      <c r="I37" s="41" t="s">
        <v>48</v>
      </c>
      <c r="J37" s="42" t="s">
        <v>305</v>
      </c>
    </row>
    <row r="38" spans="1:10" ht="12.75" customHeight="1">
      <c r="A38" s="221">
        <v>5</v>
      </c>
      <c r="B38" s="32" t="s">
        <v>122</v>
      </c>
      <c r="C38" s="30">
        <v>29720</v>
      </c>
      <c r="D38" s="9" t="s">
        <v>8</v>
      </c>
      <c r="E38" s="231">
        <v>0.05063657407407407</v>
      </c>
      <c r="F38" s="234">
        <v>156.42</v>
      </c>
      <c r="G38" s="221" t="s">
        <v>28</v>
      </c>
      <c r="H38" s="221" t="s">
        <v>168</v>
      </c>
      <c r="I38" s="8" t="s">
        <v>47</v>
      </c>
      <c r="J38" s="32" t="s">
        <v>166</v>
      </c>
    </row>
    <row r="39" spans="1:10" ht="12.75" customHeight="1">
      <c r="A39" s="222"/>
      <c r="B39" s="36" t="s">
        <v>326</v>
      </c>
      <c r="C39" s="34">
        <v>25973</v>
      </c>
      <c r="D39" s="11" t="s">
        <v>103</v>
      </c>
      <c r="E39" s="232"/>
      <c r="F39" s="235"/>
      <c r="G39" s="222"/>
      <c r="H39" s="222"/>
      <c r="I39" s="10" t="s">
        <v>47</v>
      </c>
      <c r="J39" s="36" t="s">
        <v>166</v>
      </c>
    </row>
    <row r="40" spans="1:10" ht="12.75" customHeight="1">
      <c r="A40" s="222"/>
      <c r="B40" s="36" t="s">
        <v>164</v>
      </c>
      <c r="C40" s="34">
        <v>32060</v>
      </c>
      <c r="D40" s="11" t="s">
        <v>103</v>
      </c>
      <c r="E40" s="232"/>
      <c r="F40" s="235"/>
      <c r="G40" s="222"/>
      <c r="H40" s="222"/>
      <c r="I40" s="10" t="s">
        <v>47</v>
      </c>
      <c r="J40" s="36" t="s">
        <v>166</v>
      </c>
    </row>
    <row r="41" spans="1:10" ht="12.75" customHeight="1">
      <c r="A41" s="222"/>
      <c r="B41" s="36" t="s">
        <v>121</v>
      </c>
      <c r="C41" s="34">
        <v>30054</v>
      </c>
      <c r="D41" s="11" t="s">
        <v>8</v>
      </c>
      <c r="E41" s="232"/>
      <c r="F41" s="235"/>
      <c r="G41" s="222"/>
      <c r="H41" s="222"/>
      <c r="I41" s="10" t="s">
        <v>47</v>
      </c>
      <c r="J41" s="36" t="s">
        <v>166</v>
      </c>
    </row>
    <row r="42" spans="1:10" ht="12.75" customHeight="1">
      <c r="A42" s="222"/>
      <c r="B42" s="36" t="s">
        <v>327</v>
      </c>
      <c r="C42" s="34">
        <v>29235</v>
      </c>
      <c r="D42" s="11" t="s">
        <v>8</v>
      </c>
      <c r="E42" s="232"/>
      <c r="F42" s="235"/>
      <c r="G42" s="222"/>
      <c r="H42" s="222"/>
      <c r="I42" s="10" t="s">
        <v>47</v>
      </c>
      <c r="J42" s="36" t="s">
        <v>166</v>
      </c>
    </row>
    <row r="43" spans="1:10" ht="12.75" customHeight="1" thickBot="1">
      <c r="A43" s="230"/>
      <c r="B43" s="42" t="s">
        <v>165</v>
      </c>
      <c r="C43" s="39">
        <v>31810</v>
      </c>
      <c r="D43" s="37" t="s">
        <v>103</v>
      </c>
      <c r="E43" s="233"/>
      <c r="F43" s="236"/>
      <c r="G43" s="230"/>
      <c r="H43" s="230"/>
      <c r="I43" s="41" t="s">
        <v>47</v>
      </c>
      <c r="J43" s="42" t="s">
        <v>166</v>
      </c>
    </row>
    <row r="44" spans="1:10" ht="12.75" customHeight="1">
      <c r="A44" s="221">
        <v>6</v>
      </c>
      <c r="B44" s="32" t="s">
        <v>148</v>
      </c>
      <c r="C44" s="30">
        <v>32127</v>
      </c>
      <c r="D44" s="9" t="s">
        <v>33</v>
      </c>
      <c r="E44" s="231">
        <v>0.08194444444444444</v>
      </c>
      <c r="F44" s="234">
        <v>253.13</v>
      </c>
      <c r="G44" s="221" t="s">
        <v>12</v>
      </c>
      <c r="H44" s="221" t="s">
        <v>147</v>
      </c>
      <c r="I44" s="8" t="s">
        <v>43</v>
      </c>
      <c r="J44" s="32" t="s">
        <v>277</v>
      </c>
    </row>
    <row r="45" spans="1:10" ht="12.75" customHeight="1">
      <c r="A45" s="222"/>
      <c r="B45" s="36" t="s">
        <v>149</v>
      </c>
      <c r="C45" s="34">
        <v>32928</v>
      </c>
      <c r="D45" s="11" t="s">
        <v>32</v>
      </c>
      <c r="E45" s="232"/>
      <c r="F45" s="235"/>
      <c r="G45" s="222"/>
      <c r="H45" s="222"/>
      <c r="I45" s="10" t="s">
        <v>43</v>
      </c>
      <c r="J45" s="36" t="s">
        <v>277</v>
      </c>
    </row>
    <row r="46" spans="1:10" ht="12.75" customHeight="1">
      <c r="A46" s="222"/>
      <c r="B46" s="36" t="s">
        <v>150</v>
      </c>
      <c r="C46" s="34">
        <v>33960</v>
      </c>
      <c r="D46" s="11" t="s">
        <v>103</v>
      </c>
      <c r="E46" s="232"/>
      <c r="F46" s="235"/>
      <c r="G46" s="222"/>
      <c r="H46" s="222"/>
      <c r="I46" s="10" t="s">
        <v>43</v>
      </c>
      <c r="J46" s="36" t="s">
        <v>277</v>
      </c>
    </row>
    <row r="47" spans="1:10" ht="12.75" customHeight="1">
      <c r="A47" s="222"/>
      <c r="B47" s="36" t="s">
        <v>151</v>
      </c>
      <c r="C47" s="34">
        <v>34576</v>
      </c>
      <c r="D47" s="11" t="s">
        <v>103</v>
      </c>
      <c r="E47" s="232"/>
      <c r="F47" s="235"/>
      <c r="G47" s="222"/>
      <c r="H47" s="222"/>
      <c r="I47" s="10" t="s">
        <v>43</v>
      </c>
      <c r="J47" s="36" t="s">
        <v>277</v>
      </c>
    </row>
    <row r="48" spans="1:10" ht="12.75" customHeight="1">
      <c r="A48" s="222"/>
      <c r="B48" s="36" t="s">
        <v>276</v>
      </c>
      <c r="C48" s="34">
        <v>33116</v>
      </c>
      <c r="D48" s="11" t="s">
        <v>103</v>
      </c>
      <c r="E48" s="232"/>
      <c r="F48" s="235"/>
      <c r="G48" s="222"/>
      <c r="H48" s="222"/>
      <c r="I48" s="10" t="s">
        <v>43</v>
      </c>
      <c r="J48" s="36" t="s">
        <v>277</v>
      </c>
    </row>
    <row r="49" spans="1:10" ht="12.75" customHeight="1" thickBot="1">
      <c r="A49" s="230"/>
      <c r="B49" s="42" t="s">
        <v>152</v>
      </c>
      <c r="C49" s="39">
        <v>28868</v>
      </c>
      <c r="D49" s="37" t="s">
        <v>32</v>
      </c>
      <c r="E49" s="233"/>
      <c r="F49" s="236"/>
      <c r="G49" s="230"/>
      <c r="H49" s="230"/>
      <c r="I49" s="41" t="s">
        <v>43</v>
      </c>
      <c r="J49" s="42" t="s">
        <v>277</v>
      </c>
    </row>
    <row r="50" spans="1:10" ht="12.75" customHeight="1">
      <c r="A50" s="221">
        <v>7</v>
      </c>
      <c r="B50" s="32" t="s">
        <v>94</v>
      </c>
      <c r="C50" s="30">
        <v>33436</v>
      </c>
      <c r="D50" s="9" t="s">
        <v>8</v>
      </c>
      <c r="E50" s="231">
        <v>0.08223379629629629</v>
      </c>
      <c r="F50" s="234">
        <v>254.02</v>
      </c>
      <c r="G50" s="221" t="s">
        <v>16</v>
      </c>
      <c r="H50" s="221" t="s">
        <v>23</v>
      </c>
      <c r="I50" s="8" t="s">
        <v>43</v>
      </c>
      <c r="J50" s="32" t="s">
        <v>315</v>
      </c>
    </row>
    <row r="51" spans="1:10" ht="12.75" customHeight="1">
      <c r="A51" s="222"/>
      <c r="B51" s="36" t="s">
        <v>312</v>
      </c>
      <c r="C51" s="34">
        <v>33524</v>
      </c>
      <c r="D51" s="11" t="s">
        <v>8</v>
      </c>
      <c r="E51" s="232"/>
      <c r="F51" s="235"/>
      <c r="G51" s="222"/>
      <c r="H51" s="222"/>
      <c r="I51" s="10" t="s">
        <v>43</v>
      </c>
      <c r="J51" s="36" t="s">
        <v>315</v>
      </c>
    </row>
    <row r="52" spans="1:10" ht="12.75" customHeight="1">
      <c r="A52" s="222"/>
      <c r="B52" s="36" t="s">
        <v>313</v>
      </c>
      <c r="C52" s="34">
        <v>32046</v>
      </c>
      <c r="D52" s="11" t="s">
        <v>8</v>
      </c>
      <c r="E52" s="232"/>
      <c r="F52" s="235"/>
      <c r="G52" s="222"/>
      <c r="H52" s="222"/>
      <c r="I52" s="10" t="s">
        <v>43</v>
      </c>
      <c r="J52" s="36" t="s">
        <v>315</v>
      </c>
    </row>
    <row r="53" spans="1:10" ht="12.75" customHeight="1">
      <c r="A53" s="222"/>
      <c r="B53" s="36" t="s">
        <v>92</v>
      </c>
      <c r="C53" s="34">
        <v>24673</v>
      </c>
      <c r="D53" s="11" t="s">
        <v>8</v>
      </c>
      <c r="E53" s="232"/>
      <c r="F53" s="235"/>
      <c r="G53" s="222"/>
      <c r="H53" s="222"/>
      <c r="I53" s="10" t="s">
        <v>43</v>
      </c>
      <c r="J53" s="36" t="s">
        <v>315</v>
      </c>
    </row>
    <row r="54" spans="1:10" ht="12.75" customHeight="1">
      <c r="A54" s="222"/>
      <c r="B54" s="36" t="s">
        <v>93</v>
      </c>
      <c r="C54" s="34">
        <v>29073</v>
      </c>
      <c r="D54" s="11" t="s">
        <v>32</v>
      </c>
      <c r="E54" s="232"/>
      <c r="F54" s="235"/>
      <c r="G54" s="222"/>
      <c r="H54" s="222"/>
      <c r="I54" s="10" t="s">
        <v>43</v>
      </c>
      <c r="J54" s="36" t="s">
        <v>315</v>
      </c>
    </row>
    <row r="55" spans="1:10" ht="12.75" customHeight="1" thickBot="1">
      <c r="A55" s="230"/>
      <c r="B55" s="42" t="s">
        <v>311</v>
      </c>
      <c r="C55" s="39">
        <v>32967</v>
      </c>
      <c r="D55" s="37" t="s">
        <v>33</v>
      </c>
      <c r="E55" s="233"/>
      <c r="F55" s="236"/>
      <c r="G55" s="230"/>
      <c r="H55" s="230"/>
      <c r="I55" s="41" t="s">
        <v>43</v>
      </c>
      <c r="J55" s="42" t="s">
        <v>315</v>
      </c>
    </row>
    <row r="56" spans="1:10" ht="12.75" customHeight="1">
      <c r="A56" s="221">
        <v>8</v>
      </c>
      <c r="B56" s="32" t="s">
        <v>299</v>
      </c>
      <c r="C56" s="30">
        <v>34281</v>
      </c>
      <c r="D56" s="9" t="s">
        <v>33</v>
      </c>
      <c r="E56" s="231">
        <v>0.10034722222222223</v>
      </c>
      <c r="F56" s="234">
        <v>309.97</v>
      </c>
      <c r="G56" s="221" t="s">
        <v>25</v>
      </c>
      <c r="H56" s="221" t="s">
        <v>180</v>
      </c>
      <c r="I56" s="8" t="s">
        <v>43</v>
      </c>
      <c r="J56" s="32" t="s">
        <v>303</v>
      </c>
    </row>
    <row r="57" spans="1:10" ht="12.75" customHeight="1">
      <c r="A57" s="222"/>
      <c r="B57" s="36" t="s">
        <v>109</v>
      </c>
      <c r="C57" s="34">
        <v>33534</v>
      </c>
      <c r="D57" s="11" t="s">
        <v>33</v>
      </c>
      <c r="E57" s="232"/>
      <c r="F57" s="235"/>
      <c r="G57" s="222"/>
      <c r="H57" s="222"/>
      <c r="I57" s="10" t="s">
        <v>43</v>
      </c>
      <c r="J57" s="36" t="s">
        <v>303</v>
      </c>
    </row>
    <row r="58" spans="1:10" ht="12.75" customHeight="1">
      <c r="A58" s="222"/>
      <c r="B58" s="36" t="s">
        <v>110</v>
      </c>
      <c r="C58" s="34">
        <v>31759</v>
      </c>
      <c r="D58" s="11" t="s">
        <v>33</v>
      </c>
      <c r="E58" s="232"/>
      <c r="F58" s="235"/>
      <c r="G58" s="222"/>
      <c r="H58" s="222"/>
      <c r="I58" s="10" t="s">
        <v>43</v>
      </c>
      <c r="J58" s="36" t="s">
        <v>303</v>
      </c>
    </row>
    <row r="59" spans="1:10" ht="12.75" customHeight="1">
      <c r="A59" s="222"/>
      <c r="B59" s="36" t="s">
        <v>300</v>
      </c>
      <c r="C59" s="34">
        <v>33731</v>
      </c>
      <c r="D59" s="11" t="s">
        <v>8</v>
      </c>
      <c r="E59" s="232"/>
      <c r="F59" s="235"/>
      <c r="G59" s="222"/>
      <c r="H59" s="222"/>
      <c r="I59" s="10" t="s">
        <v>43</v>
      </c>
      <c r="J59" s="36" t="s">
        <v>303</v>
      </c>
    </row>
    <row r="60" spans="1:10" ht="12.75" customHeight="1">
      <c r="A60" s="222"/>
      <c r="B60" s="36" t="s">
        <v>301</v>
      </c>
      <c r="C60" s="34">
        <v>30068</v>
      </c>
      <c r="D60" s="11" t="s">
        <v>33</v>
      </c>
      <c r="E60" s="232"/>
      <c r="F60" s="235"/>
      <c r="G60" s="222"/>
      <c r="H60" s="222"/>
      <c r="I60" s="10" t="s">
        <v>43</v>
      </c>
      <c r="J60" s="36" t="s">
        <v>303</v>
      </c>
    </row>
    <row r="61" spans="1:10" ht="12.75" customHeight="1" thickBot="1">
      <c r="A61" s="230"/>
      <c r="B61" s="42" t="s">
        <v>302</v>
      </c>
      <c r="C61" s="39">
        <v>33266</v>
      </c>
      <c r="D61" s="37" t="s">
        <v>103</v>
      </c>
      <c r="E61" s="233"/>
      <c r="F61" s="236"/>
      <c r="G61" s="230"/>
      <c r="H61" s="230"/>
      <c r="I61" s="41" t="s">
        <v>43</v>
      </c>
      <c r="J61" s="42" t="s">
        <v>303</v>
      </c>
    </row>
    <row r="62" spans="1:10" ht="12.75" customHeight="1">
      <c r="A62" s="221">
        <v>9</v>
      </c>
      <c r="B62" s="32" t="s">
        <v>173</v>
      </c>
      <c r="C62" s="30">
        <v>30932</v>
      </c>
      <c r="D62" s="9" t="s">
        <v>33</v>
      </c>
      <c r="E62" s="231">
        <v>0.2111111111111111</v>
      </c>
      <c r="F62" s="234">
        <v>652.13</v>
      </c>
      <c r="G62" s="221" t="s">
        <v>26</v>
      </c>
      <c r="H62" s="221" t="s">
        <v>75</v>
      </c>
      <c r="I62" s="8" t="s">
        <v>43</v>
      </c>
      <c r="J62" s="32" t="s">
        <v>172</v>
      </c>
    </row>
    <row r="63" spans="1:10" ht="12.75" customHeight="1">
      <c r="A63" s="222"/>
      <c r="B63" s="36" t="s">
        <v>175</v>
      </c>
      <c r="C63" s="34">
        <v>32007</v>
      </c>
      <c r="D63" s="11" t="s">
        <v>33</v>
      </c>
      <c r="E63" s="232"/>
      <c r="F63" s="235"/>
      <c r="G63" s="222"/>
      <c r="H63" s="222"/>
      <c r="I63" s="10" t="s">
        <v>43</v>
      </c>
      <c r="J63" s="36" t="s">
        <v>172</v>
      </c>
    </row>
    <row r="64" spans="1:10" ht="12.75" customHeight="1">
      <c r="A64" s="222"/>
      <c r="B64" s="36" t="s">
        <v>177</v>
      </c>
      <c r="C64" s="34">
        <v>33547</v>
      </c>
      <c r="D64" s="11" t="s">
        <v>33</v>
      </c>
      <c r="E64" s="232"/>
      <c r="F64" s="235"/>
      <c r="G64" s="222"/>
      <c r="H64" s="222"/>
      <c r="I64" s="10" t="s">
        <v>43</v>
      </c>
      <c r="J64" s="36" t="s">
        <v>172</v>
      </c>
    </row>
    <row r="65" spans="1:10" ht="12.75" customHeight="1">
      <c r="A65" s="222"/>
      <c r="B65" s="36" t="s">
        <v>176</v>
      </c>
      <c r="C65" s="34">
        <v>31862</v>
      </c>
      <c r="D65" s="11" t="s">
        <v>33</v>
      </c>
      <c r="E65" s="232"/>
      <c r="F65" s="235"/>
      <c r="G65" s="222"/>
      <c r="H65" s="222"/>
      <c r="I65" s="10" t="s">
        <v>43</v>
      </c>
      <c r="J65" s="36" t="s">
        <v>172</v>
      </c>
    </row>
    <row r="66" spans="1:10" ht="12.75" customHeight="1">
      <c r="A66" s="222"/>
      <c r="B66" s="36" t="s">
        <v>174</v>
      </c>
      <c r="C66" s="34">
        <v>30744</v>
      </c>
      <c r="D66" s="11" t="s">
        <v>33</v>
      </c>
      <c r="E66" s="232"/>
      <c r="F66" s="235"/>
      <c r="G66" s="222"/>
      <c r="H66" s="222"/>
      <c r="I66" s="10" t="s">
        <v>43</v>
      </c>
      <c r="J66" s="36" t="s">
        <v>172</v>
      </c>
    </row>
    <row r="67" spans="1:10" ht="12.75" customHeight="1" thickBot="1">
      <c r="A67" s="230"/>
      <c r="B67" s="42" t="s">
        <v>178</v>
      </c>
      <c r="C67" s="39">
        <v>25918</v>
      </c>
      <c r="D67" s="37" t="s">
        <v>103</v>
      </c>
      <c r="E67" s="233"/>
      <c r="F67" s="236"/>
      <c r="G67" s="230"/>
      <c r="H67" s="230"/>
      <c r="I67" s="41" t="s">
        <v>43</v>
      </c>
      <c r="J67" s="42" t="s">
        <v>172</v>
      </c>
    </row>
    <row r="68" spans="1:10" ht="12.75" customHeight="1">
      <c r="A68" s="221">
        <v>10</v>
      </c>
      <c r="B68" s="32" t="s">
        <v>126</v>
      </c>
      <c r="C68" s="30">
        <v>31939</v>
      </c>
      <c r="D68" s="9" t="s">
        <v>103</v>
      </c>
      <c r="E68" s="231">
        <v>0.23506944444444447</v>
      </c>
      <c r="F68" s="234">
        <v>726.14</v>
      </c>
      <c r="G68" s="221" t="s">
        <v>15</v>
      </c>
      <c r="H68" s="221" t="s">
        <v>22</v>
      </c>
      <c r="I68" s="8" t="s">
        <v>43</v>
      </c>
      <c r="J68" s="32" t="s">
        <v>310</v>
      </c>
    </row>
    <row r="69" spans="1:10" ht="12.75" customHeight="1">
      <c r="A69" s="222"/>
      <c r="B69" s="36" t="s">
        <v>127</v>
      </c>
      <c r="C69" s="34">
        <v>32414</v>
      </c>
      <c r="D69" s="11" t="s">
        <v>103</v>
      </c>
      <c r="E69" s="232"/>
      <c r="F69" s="235"/>
      <c r="G69" s="222"/>
      <c r="H69" s="222"/>
      <c r="I69" s="10" t="s">
        <v>43</v>
      </c>
      <c r="J69" s="36" t="s">
        <v>310</v>
      </c>
    </row>
    <row r="70" spans="1:10" ht="12.75" customHeight="1">
      <c r="A70" s="222"/>
      <c r="B70" s="36" t="s">
        <v>306</v>
      </c>
      <c r="C70" s="34">
        <v>32858</v>
      </c>
      <c r="D70" s="11" t="s">
        <v>103</v>
      </c>
      <c r="E70" s="232"/>
      <c r="F70" s="235"/>
      <c r="G70" s="222"/>
      <c r="H70" s="222"/>
      <c r="I70" s="10" t="s">
        <v>43</v>
      </c>
      <c r="J70" s="36" t="s">
        <v>310</v>
      </c>
    </row>
    <row r="71" spans="1:10" ht="12.75" customHeight="1">
      <c r="A71" s="222"/>
      <c r="B71" s="36" t="s">
        <v>128</v>
      </c>
      <c r="C71" s="34">
        <v>32866</v>
      </c>
      <c r="D71" s="11" t="s">
        <v>103</v>
      </c>
      <c r="E71" s="232"/>
      <c r="F71" s="235"/>
      <c r="G71" s="222"/>
      <c r="H71" s="222"/>
      <c r="I71" s="10" t="s">
        <v>43</v>
      </c>
      <c r="J71" s="36" t="s">
        <v>310</v>
      </c>
    </row>
    <row r="72" spans="1:10" ht="12.75" customHeight="1">
      <c r="A72" s="222"/>
      <c r="B72" s="36" t="s">
        <v>307</v>
      </c>
      <c r="C72" s="34">
        <v>33781</v>
      </c>
      <c r="D72" s="11" t="s">
        <v>34</v>
      </c>
      <c r="E72" s="232"/>
      <c r="F72" s="235"/>
      <c r="G72" s="222"/>
      <c r="H72" s="222"/>
      <c r="I72" s="10" t="s">
        <v>43</v>
      </c>
      <c r="J72" s="36" t="s">
        <v>310</v>
      </c>
    </row>
    <row r="73" spans="1:10" ht="12.75" customHeight="1" thickBot="1">
      <c r="A73" s="230"/>
      <c r="B73" s="42" t="s">
        <v>308</v>
      </c>
      <c r="C73" s="39">
        <v>33776</v>
      </c>
      <c r="D73" s="37" t="s">
        <v>33</v>
      </c>
      <c r="E73" s="233"/>
      <c r="F73" s="236"/>
      <c r="G73" s="230"/>
      <c r="H73" s="230"/>
      <c r="I73" s="41" t="s">
        <v>43</v>
      </c>
      <c r="J73" s="42" t="s">
        <v>310</v>
      </c>
    </row>
    <row r="74" spans="1:10" ht="12.75" customHeight="1">
      <c r="A74" s="221">
        <v>11</v>
      </c>
      <c r="B74" s="32" t="s">
        <v>101</v>
      </c>
      <c r="C74" s="30">
        <v>31057</v>
      </c>
      <c r="D74" s="9" t="s">
        <v>32</v>
      </c>
      <c r="E74" s="231">
        <v>0.23611111111111113</v>
      </c>
      <c r="F74" s="234">
        <v>729.35</v>
      </c>
      <c r="G74" s="221" t="s">
        <v>6</v>
      </c>
      <c r="H74" s="221" t="s">
        <v>31</v>
      </c>
      <c r="I74" s="8" t="s">
        <v>43</v>
      </c>
      <c r="J74" s="32" t="s">
        <v>159</v>
      </c>
    </row>
    <row r="75" spans="1:10" ht="12.75" customHeight="1">
      <c r="A75" s="222"/>
      <c r="B75" s="36" t="s">
        <v>158</v>
      </c>
      <c r="C75" s="34">
        <v>29033</v>
      </c>
      <c r="D75" s="11" t="s">
        <v>34</v>
      </c>
      <c r="E75" s="232"/>
      <c r="F75" s="235"/>
      <c r="G75" s="222"/>
      <c r="H75" s="222"/>
      <c r="I75" s="10" t="s">
        <v>43</v>
      </c>
      <c r="J75" s="36" t="s">
        <v>159</v>
      </c>
    </row>
    <row r="76" spans="1:10" ht="12.75" customHeight="1">
      <c r="A76" s="222"/>
      <c r="B76" s="36" t="s">
        <v>102</v>
      </c>
      <c r="C76" s="34">
        <v>31686</v>
      </c>
      <c r="D76" s="11" t="s">
        <v>34</v>
      </c>
      <c r="E76" s="232"/>
      <c r="F76" s="235"/>
      <c r="G76" s="222"/>
      <c r="H76" s="222"/>
      <c r="I76" s="10" t="s">
        <v>43</v>
      </c>
      <c r="J76" s="36" t="s">
        <v>159</v>
      </c>
    </row>
    <row r="77" spans="1:10" ht="12.75" customHeight="1">
      <c r="A77" s="222"/>
      <c r="B77" s="36" t="s">
        <v>273</v>
      </c>
      <c r="C77" s="34">
        <v>30383</v>
      </c>
      <c r="D77" s="11" t="s">
        <v>32</v>
      </c>
      <c r="E77" s="232"/>
      <c r="F77" s="235"/>
      <c r="G77" s="222"/>
      <c r="H77" s="222"/>
      <c r="I77" s="10" t="s">
        <v>43</v>
      </c>
      <c r="J77" s="36" t="s">
        <v>159</v>
      </c>
    </row>
    <row r="78" spans="1:10" ht="12.75" customHeight="1">
      <c r="A78" s="222"/>
      <c r="B78" s="36" t="s">
        <v>100</v>
      </c>
      <c r="C78" s="34">
        <v>31241</v>
      </c>
      <c r="D78" s="11" t="s">
        <v>32</v>
      </c>
      <c r="E78" s="232"/>
      <c r="F78" s="235"/>
      <c r="G78" s="222"/>
      <c r="H78" s="222"/>
      <c r="I78" s="10" t="s">
        <v>43</v>
      </c>
      <c r="J78" s="36" t="s">
        <v>159</v>
      </c>
    </row>
    <row r="79" spans="1:10" ht="12.75" customHeight="1" thickBot="1">
      <c r="A79" s="230"/>
      <c r="B79" s="42" t="s">
        <v>275</v>
      </c>
      <c r="C79" s="39">
        <v>33118</v>
      </c>
      <c r="D79" s="37" t="s">
        <v>103</v>
      </c>
      <c r="E79" s="233"/>
      <c r="F79" s="236"/>
      <c r="G79" s="230"/>
      <c r="H79" s="230"/>
      <c r="I79" s="41" t="s">
        <v>43</v>
      </c>
      <c r="J79" s="42" t="s">
        <v>159</v>
      </c>
    </row>
    <row r="80" spans="1:10" ht="12.75" customHeight="1">
      <c r="A80" s="221">
        <v>12</v>
      </c>
      <c r="B80" s="32" t="s">
        <v>264</v>
      </c>
      <c r="C80" s="30">
        <v>31402</v>
      </c>
      <c r="D80" s="9" t="s">
        <v>33</v>
      </c>
      <c r="E80" s="231">
        <v>0.2388888888888889</v>
      </c>
      <c r="F80" s="234">
        <v>737.93</v>
      </c>
      <c r="G80" s="221" t="s">
        <v>7</v>
      </c>
      <c r="H80" s="221" t="s">
        <v>7</v>
      </c>
      <c r="I80" s="8" t="s">
        <v>43</v>
      </c>
      <c r="J80" s="32" t="s">
        <v>265</v>
      </c>
    </row>
    <row r="81" spans="1:10" ht="12.75" customHeight="1">
      <c r="A81" s="222"/>
      <c r="B81" s="36" t="s">
        <v>266</v>
      </c>
      <c r="C81" s="34">
        <v>31536</v>
      </c>
      <c r="D81" s="11" t="s">
        <v>33</v>
      </c>
      <c r="E81" s="232"/>
      <c r="F81" s="235"/>
      <c r="G81" s="222"/>
      <c r="H81" s="222"/>
      <c r="I81" s="10" t="s">
        <v>43</v>
      </c>
      <c r="J81" s="36" t="s">
        <v>265</v>
      </c>
    </row>
    <row r="82" spans="1:10" ht="12.75" customHeight="1">
      <c r="A82" s="222"/>
      <c r="B82" s="36" t="s">
        <v>268</v>
      </c>
      <c r="C82" s="34">
        <v>30079</v>
      </c>
      <c r="D82" s="11" t="s">
        <v>103</v>
      </c>
      <c r="E82" s="232"/>
      <c r="F82" s="235"/>
      <c r="G82" s="222"/>
      <c r="H82" s="222"/>
      <c r="I82" s="10" t="s">
        <v>43</v>
      </c>
      <c r="J82" s="36" t="s">
        <v>265</v>
      </c>
    </row>
    <row r="83" spans="1:10" ht="12.75" customHeight="1">
      <c r="A83" s="222"/>
      <c r="B83" s="36" t="s">
        <v>269</v>
      </c>
      <c r="C83" s="34">
        <v>33929</v>
      </c>
      <c r="D83" s="11" t="s">
        <v>103</v>
      </c>
      <c r="E83" s="232"/>
      <c r="F83" s="235"/>
      <c r="G83" s="222"/>
      <c r="H83" s="222"/>
      <c r="I83" s="10" t="s">
        <v>43</v>
      </c>
      <c r="J83" s="36" t="s">
        <v>265</v>
      </c>
    </row>
    <row r="84" spans="1:10" ht="12.75" customHeight="1">
      <c r="A84" s="222"/>
      <c r="B84" s="36" t="s">
        <v>267</v>
      </c>
      <c r="C84" s="34">
        <v>31977</v>
      </c>
      <c r="D84" s="11" t="s">
        <v>34</v>
      </c>
      <c r="E84" s="232"/>
      <c r="F84" s="235"/>
      <c r="G84" s="222"/>
      <c r="H84" s="222"/>
      <c r="I84" s="10" t="s">
        <v>43</v>
      </c>
      <c r="J84" s="36" t="s">
        <v>265</v>
      </c>
    </row>
    <row r="85" spans="1:10" ht="12.75" customHeight="1" thickBot="1">
      <c r="A85" s="230"/>
      <c r="B85" s="42" t="s">
        <v>271</v>
      </c>
      <c r="C85" s="39">
        <v>31188</v>
      </c>
      <c r="D85" s="37" t="s">
        <v>103</v>
      </c>
      <c r="E85" s="233"/>
      <c r="F85" s="236"/>
      <c r="G85" s="230"/>
      <c r="H85" s="230"/>
      <c r="I85" s="41" t="s">
        <v>43</v>
      </c>
      <c r="J85" s="42" t="s">
        <v>265</v>
      </c>
    </row>
    <row r="86" spans="1:10" ht="12.75" customHeight="1">
      <c r="A86" s="221">
        <v>13</v>
      </c>
      <c r="B86" s="32" t="s">
        <v>138</v>
      </c>
      <c r="C86" s="30">
        <v>33269</v>
      </c>
      <c r="D86" s="9" t="s">
        <v>33</v>
      </c>
      <c r="E86" s="231">
        <v>0.24375000000000002</v>
      </c>
      <c r="F86" s="234">
        <v>752.95</v>
      </c>
      <c r="G86" s="221" t="s">
        <v>11</v>
      </c>
      <c r="H86" s="221" t="s">
        <v>20</v>
      </c>
      <c r="I86" s="8" t="s">
        <v>43</v>
      </c>
      <c r="J86" s="32" t="s">
        <v>78</v>
      </c>
    </row>
    <row r="87" spans="1:10" ht="12.75" customHeight="1">
      <c r="A87" s="222"/>
      <c r="B87" s="36" t="s">
        <v>261</v>
      </c>
      <c r="C87" s="34">
        <v>31811</v>
      </c>
      <c r="D87" s="11" t="s">
        <v>103</v>
      </c>
      <c r="E87" s="232"/>
      <c r="F87" s="235"/>
      <c r="G87" s="222"/>
      <c r="H87" s="222"/>
      <c r="I87" s="10" t="s">
        <v>43</v>
      </c>
      <c r="J87" s="36" t="s">
        <v>78</v>
      </c>
    </row>
    <row r="88" spans="1:10" ht="12.75" customHeight="1">
      <c r="A88" s="222"/>
      <c r="B88" s="36" t="s">
        <v>115</v>
      </c>
      <c r="C88" s="34">
        <v>30901</v>
      </c>
      <c r="D88" s="11" t="s">
        <v>103</v>
      </c>
      <c r="E88" s="232"/>
      <c r="F88" s="235"/>
      <c r="G88" s="222"/>
      <c r="H88" s="222"/>
      <c r="I88" s="10" t="s">
        <v>43</v>
      </c>
      <c r="J88" s="36" t="s">
        <v>78</v>
      </c>
    </row>
    <row r="89" spans="1:10" ht="12.75" customHeight="1">
      <c r="A89" s="222"/>
      <c r="B89" s="36" t="s">
        <v>116</v>
      </c>
      <c r="C89" s="34">
        <v>32480</v>
      </c>
      <c r="D89" s="11" t="s">
        <v>103</v>
      </c>
      <c r="E89" s="232"/>
      <c r="F89" s="235"/>
      <c r="G89" s="222"/>
      <c r="H89" s="222"/>
      <c r="I89" s="10" t="s">
        <v>43</v>
      </c>
      <c r="J89" s="36" t="s">
        <v>78</v>
      </c>
    </row>
    <row r="90" spans="1:10" ht="12.75" customHeight="1">
      <c r="A90" s="222"/>
      <c r="B90" s="36" t="s">
        <v>262</v>
      </c>
      <c r="C90" s="34">
        <v>32596</v>
      </c>
      <c r="D90" s="11" t="s">
        <v>33</v>
      </c>
      <c r="E90" s="232"/>
      <c r="F90" s="235"/>
      <c r="G90" s="222"/>
      <c r="H90" s="222"/>
      <c r="I90" s="10" t="s">
        <v>43</v>
      </c>
      <c r="J90" s="36" t="s">
        <v>78</v>
      </c>
    </row>
    <row r="91" spans="1:10" ht="12.75" customHeight="1" thickBot="1">
      <c r="A91" s="230"/>
      <c r="B91" s="42" t="s">
        <v>263</v>
      </c>
      <c r="C91" s="39">
        <v>30350</v>
      </c>
      <c r="D91" s="37" t="s">
        <v>103</v>
      </c>
      <c r="E91" s="233"/>
      <c r="F91" s="236"/>
      <c r="G91" s="230"/>
      <c r="H91" s="230"/>
      <c r="I91" s="41" t="s">
        <v>43</v>
      </c>
      <c r="J91" s="42" t="s">
        <v>78</v>
      </c>
    </row>
    <row r="92" spans="1:10" ht="12.75" customHeight="1">
      <c r="A92" s="221">
        <v>14</v>
      </c>
      <c r="B92" s="32" t="s">
        <v>287</v>
      </c>
      <c r="C92" s="30">
        <v>28008</v>
      </c>
      <c r="D92" s="9" t="s">
        <v>103</v>
      </c>
      <c r="E92" s="231">
        <v>0.25729166666666664</v>
      </c>
      <c r="F92" s="234">
        <v>794.78</v>
      </c>
      <c r="G92" s="221" t="s">
        <v>24</v>
      </c>
      <c r="H92" s="221" t="s">
        <v>288</v>
      </c>
      <c r="I92" s="8" t="s">
        <v>43</v>
      </c>
      <c r="J92" s="32" t="s">
        <v>289</v>
      </c>
    </row>
    <row r="93" spans="1:10" ht="12.75" customHeight="1">
      <c r="A93" s="222"/>
      <c r="B93" s="36" t="s">
        <v>290</v>
      </c>
      <c r="C93" s="34">
        <v>30154</v>
      </c>
      <c r="D93" s="11" t="s">
        <v>103</v>
      </c>
      <c r="E93" s="232"/>
      <c r="F93" s="235"/>
      <c r="G93" s="222"/>
      <c r="H93" s="222"/>
      <c r="I93" s="10" t="s">
        <v>43</v>
      </c>
      <c r="J93" s="36" t="s">
        <v>289</v>
      </c>
    </row>
    <row r="94" spans="1:10" ht="12.75" customHeight="1">
      <c r="A94" s="222"/>
      <c r="B94" s="36" t="s">
        <v>292</v>
      </c>
      <c r="C94" s="34">
        <v>33228</v>
      </c>
      <c r="D94" s="11" t="s">
        <v>33</v>
      </c>
      <c r="E94" s="232"/>
      <c r="F94" s="235"/>
      <c r="G94" s="222"/>
      <c r="H94" s="222"/>
      <c r="I94" s="10" t="s">
        <v>43</v>
      </c>
      <c r="J94" s="36" t="s">
        <v>289</v>
      </c>
    </row>
    <row r="95" spans="1:10" ht="12.75" customHeight="1">
      <c r="A95" s="222"/>
      <c r="B95" s="36" t="s">
        <v>293</v>
      </c>
      <c r="C95" s="34">
        <v>33523</v>
      </c>
      <c r="D95" s="11" t="s">
        <v>103</v>
      </c>
      <c r="E95" s="232"/>
      <c r="F95" s="235"/>
      <c r="G95" s="222"/>
      <c r="H95" s="222"/>
      <c r="I95" s="10" t="s">
        <v>43</v>
      </c>
      <c r="J95" s="36" t="s">
        <v>289</v>
      </c>
    </row>
    <row r="96" spans="1:10" ht="12.75" customHeight="1">
      <c r="A96" s="222"/>
      <c r="B96" s="36" t="s">
        <v>295</v>
      </c>
      <c r="C96" s="34">
        <v>32474</v>
      </c>
      <c r="D96" s="11" t="s">
        <v>103</v>
      </c>
      <c r="E96" s="232"/>
      <c r="F96" s="235"/>
      <c r="G96" s="222"/>
      <c r="H96" s="222"/>
      <c r="I96" s="10" t="s">
        <v>43</v>
      </c>
      <c r="J96" s="36" t="s">
        <v>289</v>
      </c>
    </row>
    <row r="97" spans="1:10" ht="12.75" customHeight="1" thickBot="1">
      <c r="A97" s="230"/>
      <c r="B97" s="42" t="s">
        <v>296</v>
      </c>
      <c r="C97" s="39">
        <v>30520</v>
      </c>
      <c r="D97" s="37" t="s">
        <v>103</v>
      </c>
      <c r="E97" s="233"/>
      <c r="F97" s="236"/>
      <c r="G97" s="230"/>
      <c r="H97" s="230"/>
      <c r="I97" s="41" t="s">
        <v>43</v>
      </c>
      <c r="J97" s="42" t="s">
        <v>289</v>
      </c>
    </row>
    <row r="98" spans="1:10" ht="12.75" customHeight="1">
      <c r="A98" s="221">
        <v>15</v>
      </c>
      <c r="B98" s="32" t="s">
        <v>129</v>
      </c>
      <c r="C98" s="30">
        <v>32481</v>
      </c>
      <c r="D98" s="9" t="s">
        <v>103</v>
      </c>
      <c r="E98" s="231">
        <v>0.25833333333333336</v>
      </c>
      <c r="F98" s="234">
        <v>798</v>
      </c>
      <c r="G98" s="221" t="s">
        <v>17</v>
      </c>
      <c r="H98" s="221" t="s">
        <v>45</v>
      </c>
      <c r="I98" s="8" t="s">
        <v>43</v>
      </c>
      <c r="J98" s="32" t="s">
        <v>41</v>
      </c>
    </row>
    <row r="99" spans="1:10" ht="12.75" customHeight="1">
      <c r="A99" s="222"/>
      <c r="B99" s="36" t="s">
        <v>203</v>
      </c>
      <c r="C99" s="34">
        <v>30521</v>
      </c>
      <c r="D99" s="11" t="s">
        <v>103</v>
      </c>
      <c r="E99" s="232"/>
      <c r="F99" s="235"/>
      <c r="G99" s="222"/>
      <c r="H99" s="222"/>
      <c r="I99" s="10" t="s">
        <v>43</v>
      </c>
      <c r="J99" s="36" t="s">
        <v>41</v>
      </c>
    </row>
    <row r="100" spans="1:10" ht="12.75" customHeight="1">
      <c r="A100" s="222"/>
      <c r="B100" s="36" t="s">
        <v>130</v>
      </c>
      <c r="C100" s="34">
        <v>30503</v>
      </c>
      <c r="D100" s="11" t="s">
        <v>103</v>
      </c>
      <c r="E100" s="232"/>
      <c r="F100" s="235"/>
      <c r="G100" s="222"/>
      <c r="H100" s="222"/>
      <c r="I100" s="10" t="s">
        <v>43</v>
      </c>
      <c r="J100" s="36" t="s">
        <v>41</v>
      </c>
    </row>
    <row r="101" spans="1:10" ht="12.75" customHeight="1">
      <c r="A101" s="222"/>
      <c r="B101" s="36" t="s">
        <v>204</v>
      </c>
      <c r="C101" s="34">
        <v>32345</v>
      </c>
      <c r="D101" s="11" t="s">
        <v>103</v>
      </c>
      <c r="E101" s="232"/>
      <c r="F101" s="235"/>
      <c r="G101" s="222"/>
      <c r="H101" s="222"/>
      <c r="I101" s="10" t="s">
        <v>43</v>
      </c>
      <c r="J101" s="36" t="s">
        <v>41</v>
      </c>
    </row>
    <row r="102" spans="1:10" ht="12.75" customHeight="1">
      <c r="A102" s="222"/>
      <c r="B102" s="36" t="s">
        <v>154</v>
      </c>
      <c r="C102" s="34">
        <v>34426</v>
      </c>
      <c r="D102" s="11" t="s">
        <v>103</v>
      </c>
      <c r="E102" s="232"/>
      <c r="F102" s="235"/>
      <c r="G102" s="222"/>
      <c r="H102" s="222"/>
      <c r="I102" s="10" t="s">
        <v>43</v>
      </c>
      <c r="J102" s="36" t="s">
        <v>41</v>
      </c>
    </row>
    <row r="103" spans="1:10" ht="12.75" customHeight="1" thickBot="1">
      <c r="A103" s="230"/>
      <c r="B103" s="42" t="s">
        <v>155</v>
      </c>
      <c r="C103" s="39">
        <v>32957</v>
      </c>
      <c r="D103" s="37" t="s">
        <v>103</v>
      </c>
      <c r="E103" s="233"/>
      <c r="F103" s="236"/>
      <c r="G103" s="230"/>
      <c r="H103" s="230"/>
      <c r="I103" s="41" t="s">
        <v>43</v>
      </c>
      <c r="J103" s="42" t="s">
        <v>41</v>
      </c>
    </row>
    <row r="104" spans="1:10" ht="12.75" customHeight="1">
      <c r="A104" s="221">
        <v>16</v>
      </c>
      <c r="B104" s="32" t="s">
        <v>278</v>
      </c>
      <c r="C104" s="30">
        <v>33795</v>
      </c>
      <c r="D104" s="9" t="s">
        <v>103</v>
      </c>
      <c r="E104" s="231">
        <v>0.2760416666666667</v>
      </c>
      <c r="F104" s="234">
        <v>852.7</v>
      </c>
      <c r="G104" s="221" t="s">
        <v>10</v>
      </c>
      <c r="H104" s="221" t="s">
        <v>76</v>
      </c>
      <c r="I104" s="8" t="s">
        <v>43</v>
      </c>
      <c r="J104" s="32" t="s">
        <v>282</v>
      </c>
    </row>
    <row r="105" spans="1:10" ht="12.75" customHeight="1">
      <c r="A105" s="222"/>
      <c r="B105" s="36" t="s">
        <v>280</v>
      </c>
      <c r="C105" s="34">
        <v>33303</v>
      </c>
      <c r="D105" s="11" t="s">
        <v>103</v>
      </c>
      <c r="E105" s="232"/>
      <c r="F105" s="235"/>
      <c r="G105" s="222"/>
      <c r="H105" s="222"/>
      <c r="I105" s="10" t="s">
        <v>43</v>
      </c>
      <c r="J105" s="36" t="s">
        <v>282</v>
      </c>
    </row>
    <row r="106" spans="1:10" ht="12.75" customHeight="1">
      <c r="A106" s="222"/>
      <c r="B106" s="36" t="s">
        <v>279</v>
      </c>
      <c r="C106" s="34">
        <v>28458</v>
      </c>
      <c r="D106" s="11" t="s">
        <v>33</v>
      </c>
      <c r="E106" s="232"/>
      <c r="F106" s="235"/>
      <c r="G106" s="222"/>
      <c r="H106" s="222"/>
      <c r="I106" s="10" t="s">
        <v>43</v>
      </c>
      <c r="J106" s="36" t="s">
        <v>282</v>
      </c>
    </row>
    <row r="107" spans="1:10" ht="12.75" customHeight="1">
      <c r="A107" s="222"/>
      <c r="B107" s="36" t="s">
        <v>114</v>
      </c>
      <c r="C107" s="34">
        <v>31854</v>
      </c>
      <c r="D107" s="11" t="s">
        <v>103</v>
      </c>
      <c r="E107" s="232"/>
      <c r="F107" s="235"/>
      <c r="G107" s="222"/>
      <c r="H107" s="222"/>
      <c r="I107" s="10" t="s">
        <v>43</v>
      </c>
      <c r="J107" s="36" t="s">
        <v>282</v>
      </c>
    </row>
    <row r="108" spans="1:10" ht="12.75" customHeight="1">
      <c r="A108" s="222"/>
      <c r="B108" s="36" t="s">
        <v>163</v>
      </c>
      <c r="C108" s="34">
        <v>32351</v>
      </c>
      <c r="D108" s="11" t="s">
        <v>103</v>
      </c>
      <c r="E108" s="232"/>
      <c r="F108" s="235"/>
      <c r="G108" s="222"/>
      <c r="H108" s="222"/>
      <c r="I108" s="10" t="s">
        <v>43</v>
      </c>
      <c r="J108" s="36" t="s">
        <v>282</v>
      </c>
    </row>
    <row r="109" spans="1:10" ht="12.75" customHeight="1" thickBot="1">
      <c r="A109" s="230"/>
      <c r="B109" s="42" t="s">
        <v>281</v>
      </c>
      <c r="C109" s="39">
        <v>30766</v>
      </c>
      <c r="D109" s="37" t="s">
        <v>33</v>
      </c>
      <c r="E109" s="233"/>
      <c r="F109" s="236"/>
      <c r="G109" s="230"/>
      <c r="H109" s="230"/>
      <c r="I109" s="41" t="s">
        <v>43</v>
      </c>
      <c r="J109" s="42" t="s">
        <v>282</v>
      </c>
    </row>
    <row r="110" spans="1:10" ht="12.75" customHeight="1">
      <c r="A110" s="221">
        <v>17</v>
      </c>
      <c r="B110" s="32" t="s">
        <v>169</v>
      </c>
      <c r="C110" s="30">
        <v>27220</v>
      </c>
      <c r="D110" s="9" t="s">
        <v>34</v>
      </c>
      <c r="E110" s="231">
        <v>0.27708333333333335</v>
      </c>
      <c r="F110" s="234">
        <v>855.92</v>
      </c>
      <c r="G110" s="221" t="s">
        <v>13</v>
      </c>
      <c r="H110" s="221" t="s">
        <v>21</v>
      </c>
      <c r="I110" s="8" t="s">
        <v>43</v>
      </c>
      <c r="J110" s="32" t="s">
        <v>324</v>
      </c>
    </row>
    <row r="111" spans="1:10" ht="12.75" customHeight="1">
      <c r="A111" s="222"/>
      <c r="B111" s="36" t="s">
        <v>170</v>
      </c>
      <c r="C111" s="34">
        <v>33105</v>
      </c>
      <c r="D111" s="11" t="s">
        <v>103</v>
      </c>
      <c r="E111" s="232"/>
      <c r="F111" s="235"/>
      <c r="G111" s="222"/>
      <c r="H111" s="222"/>
      <c r="I111" s="10" t="s">
        <v>43</v>
      </c>
      <c r="J111" s="36" t="s">
        <v>324</v>
      </c>
    </row>
    <row r="112" spans="1:10" ht="12.75" customHeight="1">
      <c r="A112" s="222"/>
      <c r="B112" s="36" t="s">
        <v>171</v>
      </c>
      <c r="C112" s="34">
        <v>32144</v>
      </c>
      <c r="D112" s="11" t="s">
        <v>103</v>
      </c>
      <c r="E112" s="232"/>
      <c r="F112" s="235"/>
      <c r="G112" s="222"/>
      <c r="H112" s="222"/>
      <c r="I112" s="10" t="s">
        <v>43</v>
      </c>
      <c r="J112" s="36" t="s">
        <v>324</v>
      </c>
    </row>
    <row r="113" spans="1:10" ht="12.75" customHeight="1">
      <c r="A113" s="222"/>
      <c r="B113" s="36" t="s">
        <v>136</v>
      </c>
      <c r="C113" s="34">
        <v>31096</v>
      </c>
      <c r="D113" s="11" t="s">
        <v>103</v>
      </c>
      <c r="E113" s="232"/>
      <c r="F113" s="235"/>
      <c r="G113" s="222"/>
      <c r="H113" s="222"/>
      <c r="I113" s="10" t="s">
        <v>43</v>
      </c>
      <c r="J113" s="36" t="s">
        <v>324</v>
      </c>
    </row>
    <row r="114" spans="1:10" ht="12.75" customHeight="1">
      <c r="A114" s="222"/>
      <c r="B114" s="36" t="s">
        <v>137</v>
      </c>
      <c r="C114" s="34">
        <v>32599</v>
      </c>
      <c r="D114" s="11" t="s">
        <v>103</v>
      </c>
      <c r="E114" s="232"/>
      <c r="F114" s="235"/>
      <c r="G114" s="222"/>
      <c r="H114" s="222"/>
      <c r="I114" s="10" t="s">
        <v>43</v>
      </c>
      <c r="J114" s="36" t="s">
        <v>324</v>
      </c>
    </row>
    <row r="115" spans="1:10" ht="12.75" customHeight="1" thickBot="1">
      <c r="A115" s="230"/>
      <c r="B115" s="42" t="s">
        <v>323</v>
      </c>
      <c r="C115" s="39">
        <v>33823</v>
      </c>
      <c r="D115" s="37" t="s">
        <v>103</v>
      </c>
      <c r="E115" s="233"/>
      <c r="F115" s="236"/>
      <c r="G115" s="230"/>
      <c r="H115" s="230"/>
      <c r="I115" s="41" t="s">
        <v>43</v>
      </c>
      <c r="J115" s="42" t="s">
        <v>324</v>
      </c>
    </row>
    <row r="116" spans="1:10" ht="12.75" customHeight="1">
      <c r="A116" s="221">
        <v>18</v>
      </c>
      <c r="B116" s="32" t="s">
        <v>113</v>
      </c>
      <c r="C116" s="30">
        <v>31815</v>
      </c>
      <c r="D116" s="9" t="s">
        <v>103</v>
      </c>
      <c r="E116" s="231">
        <v>0.3180555555555556</v>
      </c>
      <c r="F116" s="234">
        <v>982.48</v>
      </c>
      <c r="G116" s="221" t="s">
        <v>19</v>
      </c>
      <c r="H116" s="221" t="s">
        <v>181</v>
      </c>
      <c r="I116" s="8" t="s">
        <v>43</v>
      </c>
      <c r="J116" s="32" t="s">
        <v>91</v>
      </c>
    </row>
    <row r="117" spans="1:10" ht="12.75" customHeight="1">
      <c r="A117" s="222"/>
      <c r="B117" s="36" t="s">
        <v>112</v>
      </c>
      <c r="C117" s="34">
        <v>27755</v>
      </c>
      <c r="D117" s="11" t="s">
        <v>103</v>
      </c>
      <c r="E117" s="232"/>
      <c r="F117" s="235"/>
      <c r="G117" s="222"/>
      <c r="H117" s="222"/>
      <c r="I117" s="10" t="s">
        <v>43</v>
      </c>
      <c r="J117" s="36" t="s">
        <v>91</v>
      </c>
    </row>
    <row r="118" spans="1:10" ht="12.75" customHeight="1">
      <c r="A118" s="222"/>
      <c r="B118" s="36" t="s">
        <v>284</v>
      </c>
      <c r="C118" s="34">
        <v>34189</v>
      </c>
      <c r="D118" s="11" t="s">
        <v>103</v>
      </c>
      <c r="E118" s="232"/>
      <c r="F118" s="235"/>
      <c r="G118" s="222"/>
      <c r="H118" s="222"/>
      <c r="I118" s="10" t="s">
        <v>43</v>
      </c>
      <c r="J118" s="36" t="s">
        <v>91</v>
      </c>
    </row>
    <row r="119" spans="1:10" ht="12.75" customHeight="1">
      <c r="A119" s="222"/>
      <c r="B119" s="36" t="s">
        <v>111</v>
      </c>
      <c r="C119" s="34">
        <v>27387</v>
      </c>
      <c r="D119" s="11" t="s">
        <v>103</v>
      </c>
      <c r="E119" s="232"/>
      <c r="F119" s="235"/>
      <c r="G119" s="222"/>
      <c r="H119" s="222"/>
      <c r="I119" s="10" t="s">
        <v>43</v>
      </c>
      <c r="J119" s="36" t="s">
        <v>91</v>
      </c>
    </row>
    <row r="120" spans="1:10" ht="12.75" customHeight="1">
      <c r="A120" s="222"/>
      <c r="B120" s="36" t="s">
        <v>286</v>
      </c>
      <c r="C120" s="34">
        <v>31766</v>
      </c>
      <c r="D120" s="11" t="s">
        <v>103</v>
      </c>
      <c r="E120" s="232"/>
      <c r="F120" s="235"/>
      <c r="G120" s="222"/>
      <c r="H120" s="222"/>
      <c r="I120" s="10" t="s">
        <v>43</v>
      </c>
      <c r="J120" s="36" t="s">
        <v>91</v>
      </c>
    </row>
    <row r="121" spans="1:10" ht="12.75" customHeight="1" thickBot="1">
      <c r="A121" s="230"/>
      <c r="B121" s="42" t="s">
        <v>285</v>
      </c>
      <c r="C121" s="39">
        <v>33096</v>
      </c>
      <c r="D121" s="37" t="s">
        <v>103</v>
      </c>
      <c r="E121" s="233"/>
      <c r="F121" s="236"/>
      <c r="G121" s="230"/>
      <c r="H121" s="230"/>
      <c r="I121" s="41" t="s">
        <v>43</v>
      </c>
      <c r="J121" s="42" t="s">
        <v>91</v>
      </c>
    </row>
    <row r="122" spans="1:10" ht="12.75" customHeight="1">
      <c r="A122" s="221">
        <v>19</v>
      </c>
      <c r="B122" s="32" t="s">
        <v>132</v>
      </c>
      <c r="C122" s="30">
        <v>27812</v>
      </c>
      <c r="D122" s="9" t="s">
        <v>34</v>
      </c>
      <c r="E122" s="231">
        <v>0.35868055555555556</v>
      </c>
      <c r="F122" s="234">
        <v>1107.97</v>
      </c>
      <c r="G122" s="221" t="s">
        <v>18</v>
      </c>
      <c r="H122" s="221" t="s">
        <v>35</v>
      </c>
      <c r="I122" s="8" t="s">
        <v>43</v>
      </c>
      <c r="J122" s="32" t="s">
        <v>36</v>
      </c>
    </row>
    <row r="123" spans="1:10" ht="12.75" customHeight="1">
      <c r="A123" s="222"/>
      <c r="B123" s="36" t="s">
        <v>134</v>
      </c>
      <c r="C123" s="34">
        <v>31701</v>
      </c>
      <c r="D123" s="11" t="s">
        <v>34</v>
      </c>
      <c r="E123" s="232"/>
      <c r="F123" s="235"/>
      <c r="G123" s="222"/>
      <c r="H123" s="222"/>
      <c r="I123" s="10" t="s">
        <v>43</v>
      </c>
      <c r="J123" s="36" t="s">
        <v>36</v>
      </c>
    </row>
    <row r="124" spans="1:10" ht="12.75" customHeight="1">
      <c r="A124" s="222"/>
      <c r="B124" s="36" t="s">
        <v>297</v>
      </c>
      <c r="C124" s="34">
        <v>30975</v>
      </c>
      <c r="D124" s="11" t="s">
        <v>34</v>
      </c>
      <c r="E124" s="232"/>
      <c r="F124" s="235"/>
      <c r="G124" s="222"/>
      <c r="H124" s="222"/>
      <c r="I124" s="10" t="s">
        <v>43</v>
      </c>
      <c r="J124" s="36" t="s">
        <v>36</v>
      </c>
    </row>
    <row r="125" spans="1:10" ht="12.75" customHeight="1">
      <c r="A125" s="222"/>
      <c r="B125" s="36" t="s">
        <v>133</v>
      </c>
      <c r="C125" s="34">
        <v>32548</v>
      </c>
      <c r="D125" s="11" t="s">
        <v>34</v>
      </c>
      <c r="E125" s="232"/>
      <c r="F125" s="235"/>
      <c r="G125" s="222"/>
      <c r="H125" s="222"/>
      <c r="I125" s="10" t="s">
        <v>43</v>
      </c>
      <c r="J125" s="36" t="s">
        <v>36</v>
      </c>
    </row>
    <row r="126" spans="1:10" ht="12.75" customHeight="1">
      <c r="A126" s="222"/>
      <c r="B126" s="36" t="s">
        <v>298</v>
      </c>
      <c r="C126" s="34">
        <v>32353</v>
      </c>
      <c r="D126" s="11" t="s">
        <v>34</v>
      </c>
      <c r="E126" s="232"/>
      <c r="F126" s="235"/>
      <c r="G126" s="222"/>
      <c r="H126" s="222"/>
      <c r="I126" s="10" t="s">
        <v>43</v>
      </c>
      <c r="J126" s="36" t="s">
        <v>36</v>
      </c>
    </row>
    <row r="127" spans="1:10" ht="12.75" customHeight="1" thickBot="1">
      <c r="A127" s="230"/>
      <c r="B127" s="42" t="s">
        <v>330</v>
      </c>
      <c r="C127" s="39">
        <v>27860</v>
      </c>
      <c r="D127" s="37" t="s">
        <v>34</v>
      </c>
      <c r="E127" s="233"/>
      <c r="F127" s="236"/>
      <c r="G127" s="230"/>
      <c r="H127" s="230"/>
      <c r="I127" s="41" t="s">
        <v>43</v>
      </c>
      <c r="J127" s="42" t="s">
        <v>36</v>
      </c>
    </row>
    <row r="128" spans="1:10" ht="12.75" customHeight="1">
      <c r="A128" s="221">
        <v>20</v>
      </c>
      <c r="B128" s="32" t="s">
        <v>316</v>
      </c>
      <c r="C128" s="30">
        <v>29445</v>
      </c>
      <c r="D128" s="9" t="s">
        <v>103</v>
      </c>
      <c r="E128" s="231">
        <v>0.36423611111111115</v>
      </c>
      <c r="F128" s="234">
        <v>1125.13</v>
      </c>
      <c r="G128" s="221" t="s">
        <v>14</v>
      </c>
      <c r="H128" s="221" t="s">
        <v>79</v>
      </c>
      <c r="I128" s="8" t="s">
        <v>43</v>
      </c>
      <c r="J128" s="32" t="s">
        <v>320</v>
      </c>
    </row>
    <row r="129" spans="1:10" ht="12.75" customHeight="1">
      <c r="A129" s="222"/>
      <c r="B129" s="36" t="s">
        <v>317</v>
      </c>
      <c r="C129" s="34">
        <v>34405</v>
      </c>
      <c r="D129" s="11" t="s">
        <v>103</v>
      </c>
      <c r="E129" s="232"/>
      <c r="F129" s="235"/>
      <c r="G129" s="222"/>
      <c r="H129" s="222"/>
      <c r="I129" s="10" t="s">
        <v>43</v>
      </c>
      <c r="J129" s="36" t="s">
        <v>320</v>
      </c>
    </row>
    <row r="130" spans="1:10" ht="12.75" customHeight="1">
      <c r="A130" s="222"/>
      <c r="B130" s="36" t="s">
        <v>131</v>
      </c>
      <c r="C130" s="34">
        <v>32577</v>
      </c>
      <c r="D130" s="11" t="s">
        <v>103</v>
      </c>
      <c r="E130" s="232"/>
      <c r="F130" s="235"/>
      <c r="G130" s="222"/>
      <c r="H130" s="222"/>
      <c r="I130" s="10" t="s">
        <v>43</v>
      </c>
      <c r="J130" s="36" t="s">
        <v>320</v>
      </c>
    </row>
    <row r="131" spans="1:10" ht="12.75" customHeight="1">
      <c r="A131" s="222"/>
      <c r="B131" s="36" t="s">
        <v>318</v>
      </c>
      <c r="C131" s="34">
        <v>34047</v>
      </c>
      <c r="D131" s="11" t="s">
        <v>103</v>
      </c>
      <c r="E131" s="232"/>
      <c r="F131" s="235"/>
      <c r="G131" s="222"/>
      <c r="H131" s="222"/>
      <c r="I131" s="10" t="s">
        <v>43</v>
      </c>
      <c r="J131" s="36" t="s">
        <v>320</v>
      </c>
    </row>
    <row r="132" spans="1:10" ht="12.75" customHeight="1">
      <c r="A132" s="222"/>
      <c r="B132" s="36" t="s">
        <v>319</v>
      </c>
      <c r="C132" s="34">
        <v>30484</v>
      </c>
      <c r="D132" s="11" t="s">
        <v>103</v>
      </c>
      <c r="E132" s="232"/>
      <c r="F132" s="235"/>
      <c r="G132" s="222"/>
      <c r="H132" s="222"/>
      <c r="I132" s="10" t="s">
        <v>43</v>
      </c>
      <c r="J132" s="36" t="s">
        <v>320</v>
      </c>
    </row>
    <row r="133" spans="1:10" ht="12.75" customHeight="1" thickBot="1">
      <c r="A133" s="230"/>
      <c r="B133" s="42" t="s">
        <v>153</v>
      </c>
      <c r="C133" s="39">
        <v>29991</v>
      </c>
      <c r="D133" s="37" t="s">
        <v>103</v>
      </c>
      <c r="E133" s="233"/>
      <c r="F133" s="236"/>
      <c r="G133" s="230"/>
      <c r="H133" s="230"/>
      <c r="I133" s="41" t="s">
        <v>43</v>
      </c>
      <c r="J133" s="42" t="s">
        <v>320</v>
      </c>
    </row>
    <row r="134" spans="3:6" ht="12.75">
      <c r="C134"/>
      <c r="D134"/>
      <c r="E134"/>
      <c r="F134"/>
    </row>
    <row r="135" spans="3:7" ht="12.75">
      <c r="C135"/>
      <c r="D135" s="87" t="s">
        <v>90</v>
      </c>
      <c r="E135" s="88"/>
      <c r="F135" s="89" t="s">
        <v>84</v>
      </c>
      <c r="G135" s="90" t="s">
        <v>344</v>
      </c>
    </row>
    <row r="136" spans="3:7" ht="12.75">
      <c r="C136"/>
      <c r="D136" s="91"/>
      <c r="E136" s="88"/>
      <c r="F136" s="89" t="s">
        <v>85</v>
      </c>
      <c r="G136" s="90" t="s">
        <v>345</v>
      </c>
    </row>
    <row r="137" spans="3:7" ht="12.75">
      <c r="C137"/>
      <c r="D137" s="91"/>
      <c r="E137" s="88"/>
      <c r="F137" s="89" t="s">
        <v>86</v>
      </c>
      <c r="G137" s="90" t="s">
        <v>346</v>
      </c>
    </row>
    <row r="138" spans="3:6" ht="12.75">
      <c r="C138"/>
      <c r="D138"/>
      <c r="E138"/>
      <c r="F138"/>
    </row>
    <row r="139" spans="2:7" ht="12.75">
      <c r="B139" t="s">
        <v>337</v>
      </c>
      <c r="C139"/>
      <c r="D139"/>
      <c r="E139"/>
      <c r="F139"/>
      <c r="G139" t="s">
        <v>338</v>
      </c>
    </row>
    <row r="140" spans="3:9" ht="12.75">
      <c r="C140" s="106" t="s">
        <v>140</v>
      </c>
      <c r="D140"/>
      <c r="E140"/>
      <c r="F140"/>
      <c r="I140" s="106" t="s">
        <v>140</v>
      </c>
    </row>
    <row r="141" spans="3:8" ht="12.75">
      <c r="C141" s="106"/>
      <c r="D141"/>
      <c r="E141"/>
      <c r="F141"/>
      <c r="H141" s="106"/>
    </row>
    <row r="142" spans="3:8" ht="12.75">
      <c r="C142"/>
      <c r="D142"/>
      <c r="E142" s="92" t="s">
        <v>139</v>
      </c>
      <c r="F142"/>
      <c r="G142" t="s">
        <v>87</v>
      </c>
      <c r="H142" t="s">
        <v>334</v>
      </c>
    </row>
    <row r="143" spans="3:6" ht="12.75">
      <c r="C143"/>
      <c r="D143"/>
      <c r="E143"/>
      <c r="F143"/>
    </row>
    <row r="144" spans="3:6" ht="12.75">
      <c r="C144"/>
      <c r="D144"/>
      <c r="E144"/>
      <c r="F144"/>
    </row>
    <row r="145" spans="3:6" ht="12.75">
      <c r="C145"/>
      <c r="D145"/>
      <c r="E145"/>
      <c r="F145"/>
    </row>
    <row r="146" spans="3:6" ht="12.75">
      <c r="C146"/>
      <c r="D146"/>
      <c r="E146"/>
      <c r="F146"/>
    </row>
    <row r="147" spans="3:6" ht="12.75">
      <c r="C147"/>
      <c r="D147"/>
      <c r="E147"/>
      <c r="F147"/>
    </row>
    <row r="148" spans="3:6" ht="12.75">
      <c r="C148"/>
      <c r="D148"/>
      <c r="E148"/>
      <c r="F148"/>
    </row>
    <row r="149" spans="3:6" ht="12.75">
      <c r="C149"/>
      <c r="D149"/>
      <c r="E149"/>
      <c r="F149"/>
    </row>
    <row r="150" spans="3:6" ht="12.75">
      <c r="C150"/>
      <c r="D150"/>
      <c r="E150"/>
      <c r="F150"/>
    </row>
    <row r="151" spans="3:6" ht="12.75">
      <c r="C151"/>
      <c r="D151"/>
      <c r="E151"/>
      <c r="F151"/>
    </row>
    <row r="152" spans="3:6" ht="12.75">
      <c r="C152"/>
      <c r="D152"/>
      <c r="E152"/>
      <c r="F152"/>
    </row>
    <row r="153" spans="3:6" ht="12.75">
      <c r="C153"/>
      <c r="D153"/>
      <c r="E153"/>
      <c r="F153"/>
    </row>
    <row r="154" spans="3:6" ht="12.75">
      <c r="C154"/>
      <c r="D154"/>
      <c r="E154"/>
      <c r="F154"/>
    </row>
    <row r="155" spans="3:6" ht="12.75">
      <c r="C155"/>
      <c r="D155"/>
      <c r="E155"/>
      <c r="F155"/>
    </row>
    <row r="156" spans="3:6" ht="12.75">
      <c r="C156"/>
      <c r="D156"/>
      <c r="E156"/>
      <c r="F156"/>
    </row>
    <row r="157" spans="3:6" ht="12.75">
      <c r="C157"/>
      <c r="D157"/>
      <c r="E157"/>
      <c r="F157"/>
    </row>
    <row r="158" spans="3:6" ht="12.75">
      <c r="C158"/>
      <c r="D158"/>
      <c r="E158"/>
      <c r="F158"/>
    </row>
    <row r="159" spans="3:6" ht="12.75">
      <c r="C159"/>
      <c r="D159"/>
      <c r="E159"/>
      <c r="F159"/>
    </row>
    <row r="160" spans="3:6" ht="12.75">
      <c r="C160"/>
      <c r="D160"/>
      <c r="E160"/>
      <c r="F160"/>
    </row>
    <row r="161" spans="3:6" ht="12.75">
      <c r="C161"/>
      <c r="D161"/>
      <c r="E161"/>
      <c r="F161"/>
    </row>
    <row r="162" spans="3:6" ht="12.75">
      <c r="C162"/>
      <c r="D162"/>
      <c r="E162"/>
      <c r="F162"/>
    </row>
    <row r="163" spans="3:6" ht="12.75">
      <c r="C163"/>
      <c r="D163"/>
      <c r="E163"/>
      <c r="F163"/>
    </row>
    <row r="164" spans="3:6" ht="12.75">
      <c r="C164"/>
      <c r="D164"/>
      <c r="E164"/>
      <c r="F164"/>
    </row>
    <row r="165" spans="3:6" ht="12.75">
      <c r="C165"/>
      <c r="D165"/>
      <c r="E165"/>
      <c r="F165"/>
    </row>
    <row r="166" spans="3:6" ht="12.75">
      <c r="C166"/>
      <c r="D166"/>
      <c r="E166"/>
      <c r="F166"/>
    </row>
    <row r="167" spans="3:6" ht="12.75">
      <c r="C167"/>
      <c r="D167"/>
      <c r="E167"/>
      <c r="F167"/>
    </row>
    <row r="168" spans="3:6" ht="12.75">
      <c r="C168"/>
      <c r="D168"/>
      <c r="E168"/>
      <c r="F168"/>
    </row>
    <row r="169" spans="3:6" ht="12.75">
      <c r="C169"/>
      <c r="D169"/>
      <c r="E169"/>
      <c r="F169"/>
    </row>
    <row r="170" spans="3:6" ht="12.75">
      <c r="C170"/>
      <c r="D170"/>
      <c r="E170"/>
      <c r="F170"/>
    </row>
    <row r="171" spans="3:6" ht="12.75">
      <c r="C171"/>
      <c r="D171"/>
      <c r="E171"/>
      <c r="F171"/>
    </row>
    <row r="172" spans="3:6" ht="12.75">
      <c r="C172"/>
      <c r="D172"/>
      <c r="E172"/>
      <c r="F172"/>
    </row>
    <row r="173" spans="3:6" ht="12.75">
      <c r="C173"/>
      <c r="D173"/>
      <c r="E173"/>
      <c r="F173"/>
    </row>
    <row r="174" spans="3:6" ht="12.75">
      <c r="C174"/>
      <c r="D174"/>
      <c r="E174"/>
      <c r="F174"/>
    </row>
    <row r="175" spans="3:6" ht="12.75">
      <c r="C175"/>
      <c r="D175"/>
      <c r="E175"/>
      <c r="F175"/>
    </row>
    <row r="176" spans="3:6" ht="12.75">
      <c r="C176"/>
      <c r="D176"/>
      <c r="E176"/>
      <c r="F176"/>
    </row>
    <row r="177" spans="3:6" ht="12.75">
      <c r="C177"/>
      <c r="D177"/>
      <c r="E177"/>
      <c r="F177"/>
    </row>
    <row r="178" spans="3:6" ht="12.75">
      <c r="C178"/>
      <c r="D178"/>
      <c r="E178"/>
      <c r="F178"/>
    </row>
    <row r="179" spans="3:6" ht="12.75">
      <c r="C179"/>
      <c r="D179"/>
      <c r="E179"/>
      <c r="F179"/>
    </row>
    <row r="180" spans="3:6" ht="12.75">
      <c r="C180"/>
      <c r="D180"/>
      <c r="E180"/>
      <c r="F180"/>
    </row>
    <row r="181" spans="3:6" ht="12.75">
      <c r="C181"/>
      <c r="D181"/>
      <c r="E181"/>
      <c r="F181"/>
    </row>
    <row r="182" spans="3:6" ht="12.75">
      <c r="C182"/>
      <c r="D182"/>
      <c r="E182"/>
      <c r="F182"/>
    </row>
    <row r="183" spans="3:6" ht="12.75">
      <c r="C183"/>
      <c r="D183"/>
      <c r="E183"/>
      <c r="F183"/>
    </row>
    <row r="184" spans="3:6" ht="12.75">
      <c r="C184"/>
      <c r="D184"/>
      <c r="E184"/>
      <c r="F184"/>
    </row>
    <row r="185" spans="3:6" ht="12.75">
      <c r="C185"/>
      <c r="D185"/>
      <c r="E185"/>
      <c r="F185"/>
    </row>
    <row r="186" spans="3:6" ht="12.75">
      <c r="C186"/>
      <c r="D186"/>
      <c r="E186"/>
      <c r="F186"/>
    </row>
    <row r="187" spans="3:6" ht="12.75">
      <c r="C187"/>
      <c r="D187"/>
      <c r="E187"/>
      <c r="F187"/>
    </row>
    <row r="188" spans="3:6" ht="12.75">
      <c r="C188"/>
      <c r="D188"/>
      <c r="E188"/>
      <c r="F188"/>
    </row>
    <row r="189" spans="3:6" ht="12.75">
      <c r="C189"/>
      <c r="D189"/>
      <c r="E189"/>
      <c r="F189"/>
    </row>
    <row r="190" spans="3:6" ht="12.75">
      <c r="C190"/>
      <c r="D190"/>
      <c r="E190"/>
      <c r="F190"/>
    </row>
    <row r="191" spans="3:6" ht="12.75">
      <c r="C191"/>
      <c r="D191"/>
      <c r="E191"/>
      <c r="F191"/>
    </row>
    <row r="192" spans="3:6" ht="12.75">
      <c r="C192"/>
      <c r="D192"/>
      <c r="E192"/>
      <c r="F192"/>
    </row>
    <row r="193" spans="3:6" ht="12.75">
      <c r="C193"/>
      <c r="D193"/>
      <c r="E193"/>
      <c r="F193"/>
    </row>
    <row r="194" spans="3:6" ht="12.75">
      <c r="C194"/>
      <c r="D194"/>
      <c r="E194"/>
      <c r="F194"/>
    </row>
    <row r="195" spans="3:6" ht="12.75">
      <c r="C195"/>
      <c r="D195"/>
      <c r="E195"/>
      <c r="F195"/>
    </row>
    <row r="196" spans="3:6" ht="12.75">
      <c r="C196"/>
      <c r="D196"/>
      <c r="E196"/>
      <c r="F196"/>
    </row>
    <row r="197" spans="3:6" ht="12.75">
      <c r="C197"/>
      <c r="D197"/>
      <c r="E197"/>
      <c r="F197"/>
    </row>
    <row r="198" spans="3:6" ht="12.75">
      <c r="C198"/>
      <c r="D198"/>
      <c r="E198"/>
      <c r="F198"/>
    </row>
    <row r="199" spans="3:6" ht="12.75">
      <c r="C199"/>
      <c r="D199"/>
      <c r="E199"/>
      <c r="F199"/>
    </row>
    <row r="200" spans="3:6" ht="12.75">
      <c r="C200"/>
      <c r="D200"/>
      <c r="E200"/>
      <c r="F200"/>
    </row>
    <row r="201" spans="3:6" ht="12.75">
      <c r="C201"/>
      <c r="D201"/>
      <c r="E201"/>
      <c r="F201"/>
    </row>
    <row r="202" spans="3:6" ht="12.75">
      <c r="C202"/>
      <c r="D202"/>
      <c r="E202"/>
      <c r="F202"/>
    </row>
    <row r="203" spans="3:6" ht="12.75">
      <c r="C203"/>
      <c r="D203"/>
      <c r="E203"/>
      <c r="F203"/>
    </row>
    <row r="204" spans="3:6" ht="12.75">
      <c r="C204"/>
      <c r="D204"/>
      <c r="E204"/>
      <c r="F204"/>
    </row>
    <row r="205" spans="3:6" ht="12.75">
      <c r="C205"/>
      <c r="D205"/>
      <c r="E205"/>
      <c r="F205"/>
    </row>
    <row r="206" spans="3:6" ht="12.75">
      <c r="C206"/>
      <c r="D206"/>
      <c r="E206"/>
      <c r="F206"/>
    </row>
    <row r="207" spans="3:6" ht="12.75">
      <c r="C207"/>
      <c r="D207"/>
      <c r="E207"/>
      <c r="F207"/>
    </row>
    <row r="208" spans="3:6" ht="12.75">
      <c r="C208"/>
      <c r="D208"/>
      <c r="E208"/>
      <c r="F208"/>
    </row>
    <row r="209" spans="3:6" ht="12.75">
      <c r="C209"/>
      <c r="D209"/>
      <c r="E209"/>
      <c r="F209"/>
    </row>
    <row r="210" spans="3:6" ht="12.75">
      <c r="C210"/>
      <c r="D210"/>
      <c r="E210"/>
      <c r="F210"/>
    </row>
    <row r="211" spans="3:6" ht="12.75">
      <c r="C211"/>
      <c r="D211"/>
      <c r="E211"/>
      <c r="F211"/>
    </row>
    <row r="212" spans="3:6" ht="12.75">
      <c r="C212"/>
      <c r="D212"/>
      <c r="E212"/>
      <c r="F212"/>
    </row>
    <row r="213" spans="3:6" ht="12.75">
      <c r="C213"/>
      <c r="D213"/>
      <c r="E213"/>
      <c r="F213"/>
    </row>
    <row r="214" spans="3:6" ht="12.75">
      <c r="C214"/>
      <c r="D214"/>
      <c r="E214"/>
      <c r="F214"/>
    </row>
    <row r="215" spans="3:6" ht="12.75">
      <c r="C215"/>
      <c r="D215"/>
      <c r="E215"/>
      <c r="F215"/>
    </row>
    <row r="216" spans="3:6" ht="12.75">
      <c r="C216"/>
      <c r="D216"/>
      <c r="E216"/>
      <c r="F216"/>
    </row>
    <row r="217" spans="3:6" ht="12.75">
      <c r="C217"/>
      <c r="D217"/>
      <c r="E217"/>
      <c r="F217"/>
    </row>
    <row r="218" spans="3:6" ht="12.75">
      <c r="C218"/>
      <c r="D218"/>
      <c r="E218"/>
      <c r="F218"/>
    </row>
    <row r="219" spans="3:6" ht="12.75">
      <c r="C219"/>
      <c r="D219"/>
      <c r="E219"/>
      <c r="F219"/>
    </row>
    <row r="220" spans="3:6" ht="12.75">
      <c r="C220"/>
      <c r="D220"/>
      <c r="E220"/>
      <c r="F220"/>
    </row>
    <row r="221" spans="3:6" ht="12.75">
      <c r="C221"/>
      <c r="D221"/>
      <c r="E221"/>
      <c r="F221"/>
    </row>
    <row r="222" spans="3:6" ht="12.75">
      <c r="C222"/>
      <c r="D222"/>
      <c r="E222"/>
      <c r="F222"/>
    </row>
    <row r="223" spans="3:6" ht="12.75">
      <c r="C223"/>
      <c r="D223"/>
      <c r="E223"/>
      <c r="F223"/>
    </row>
    <row r="224" spans="3:6" ht="12.75">
      <c r="C224"/>
      <c r="D224"/>
      <c r="E224"/>
      <c r="F224"/>
    </row>
    <row r="225" spans="3:6" ht="12.75">
      <c r="C225"/>
      <c r="D225"/>
      <c r="E225"/>
      <c r="F225"/>
    </row>
    <row r="226" spans="3:6" ht="12.75">
      <c r="C226"/>
      <c r="D226"/>
      <c r="E226"/>
      <c r="F226"/>
    </row>
    <row r="227" spans="3:6" ht="12.75">
      <c r="C227"/>
      <c r="D227"/>
      <c r="E227"/>
      <c r="F227"/>
    </row>
    <row r="228" spans="3:6" ht="12.75">
      <c r="C228"/>
      <c r="D228"/>
      <c r="E228"/>
      <c r="F228"/>
    </row>
    <row r="229" spans="3:6" ht="12.75">
      <c r="C229"/>
      <c r="D229"/>
      <c r="E229"/>
      <c r="F229"/>
    </row>
    <row r="230" spans="3:6" ht="12.75">
      <c r="C230"/>
      <c r="D230"/>
      <c r="E230"/>
      <c r="F230"/>
    </row>
    <row r="231" spans="3:6" ht="12.75">
      <c r="C231"/>
      <c r="D231"/>
      <c r="E231"/>
      <c r="F231"/>
    </row>
    <row r="232" spans="3:6" ht="12.75">
      <c r="C232"/>
      <c r="D232"/>
      <c r="E232"/>
      <c r="F232"/>
    </row>
    <row r="233" spans="3:6" ht="12.75">
      <c r="C233"/>
      <c r="D233"/>
      <c r="E233"/>
      <c r="F233"/>
    </row>
    <row r="234" spans="3:6" ht="12.75">
      <c r="C234"/>
      <c r="D234"/>
      <c r="E234"/>
      <c r="F234"/>
    </row>
    <row r="235" spans="3:6" ht="12.75">
      <c r="C235"/>
      <c r="D235"/>
      <c r="E235"/>
      <c r="F235"/>
    </row>
    <row r="236" spans="3:6" ht="12.75">
      <c r="C236"/>
      <c r="D236"/>
      <c r="E236"/>
      <c r="F236"/>
    </row>
    <row r="237" spans="3:6" ht="12.75">
      <c r="C237"/>
      <c r="D237"/>
      <c r="E237"/>
      <c r="F237"/>
    </row>
    <row r="238" spans="3:6" ht="12.75">
      <c r="C238"/>
      <c r="D238"/>
      <c r="E238"/>
      <c r="F238"/>
    </row>
    <row r="239" spans="3:6" ht="12.75">
      <c r="C239"/>
      <c r="D239"/>
      <c r="E239"/>
      <c r="F239"/>
    </row>
    <row r="240" spans="3:6" ht="12.75">
      <c r="C240"/>
      <c r="D240"/>
      <c r="E240"/>
      <c r="F240"/>
    </row>
    <row r="241" spans="3:6" ht="12.75">
      <c r="C241"/>
      <c r="D241"/>
      <c r="E241"/>
      <c r="F241"/>
    </row>
    <row r="242" spans="3:6" ht="12.75">
      <c r="C242"/>
      <c r="D242"/>
      <c r="E242"/>
      <c r="F242"/>
    </row>
    <row r="243" spans="3:6" ht="12.75">
      <c r="C243"/>
      <c r="D243"/>
      <c r="E243"/>
      <c r="F243"/>
    </row>
    <row r="244" spans="3:6" ht="12.75">
      <c r="C244"/>
      <c r="D244"/>
      <c r="E244"/>
      <c r="F244"/>
    </row>
    <row r="245" spans="3:6" ht="12.75">
      <c r="C245"/>
      <c r="D245"/>
      <c r="E245"/>
      <c r="F245"/>
    </row>
    <row r="246" spans="3:6" ht="12.75">
      <c r="C246"/>
      <c r="D246"/>
      <c r="E246"/>
      <c r="F246"/>
    </row>
    <row r="247" spans="3:6" ht="12.75">
      <c r="C247"/>
      <c r="D247"/>
      <c r="E247"/>
      <c r="F247"/>
    </row>
    <row r="248" spans="3:6" ht="12.75">
      <c r="C248"/>
      <c r="D248"/>
      <c r="E248"/>
      <c r="F248"/>
    </row>
    <row r="249" spans="3:6" ht="12.75">
      <c r="C249"/>
      <c r="D249"/>
      <c r="E249"/>
      <c r="F249"/>
    </row>
    <row r="250" spans="3:6" ht="12.75">
      <c r="C250"/>
      <c r="D250"/>
      <c r="E250"/>
      <c r="F250"/>
    </row>
    <row r="251" spans="3:6" ht="12.75">
      <c r="C251"/>
      <c r="D251"/>
      <c r="E251"/>
      <c r="F251"/>
    </row>
    <row r="252" spans="3:6" ht="12.75">
      <c r="C252"/>
      <c r="D252"/>
      <c r="E252"/>
      <c r="F252"/>
    </row>
    <row r="253" spans="3:6" ht="12.75">
      <c r="C253"/>
      <c r="D253"/>
      <c r="E253"/>
      <c r="F253"/>
    </row>
    <row r="254" spans="3:6" ht="12.75">
      <c r="C254"/>
      <c r="D254"/>
      <c r="E254"/>
      <c r="F254"/>
    </row>
    <row r="255" spans="3:6" ht="12.75">
      <c r="C255"/>
      <c r="D255"/>
      <c r="E255"/>
      <c r="F255"/>
    </row>
    <row r="256" spans="3:6" ht="12.75">
      <c r="C256"/>
      <c r="D256"/>
      <c r="E256"/>
      <c r="F256"/>
    </row>
    <row r="257" spans="3:6" ht="12.75">
      <c r="C257"/>
      <c r="D257"/>
      <c r="E257"/>
      <c r="F257"/>
    </row>
    <row r="258" spans="3:6" ht="12.75">
      <c r="C258"/>
      <c r="D258"/>
      <c r="E258"/>
      <c r="F258"/>
    </row>
    <row r="259" spans="3:6" ht="12.75">
      <c r="C259"/>
      <c r="D259"/>
      <c r="E259"/>
      <c r="F259"/>
    </row>
    <row r="260" spans="3:6" ht="12.75">
      <c r="C260"/>
      <c r="D260"/>
      <c r="E260"/>
      <c r="F260"/>
    </row>
    <row r="261" spans="3:6" ht="12.75">
      <c r="C261"/>
      <c r="D261"/>
      <c r="E261"/>
      <c r="F261"/>
    </row>
    <row r="262" spans="3:6" ht="12.75">
      <c r="C262"/>
      <c r="D262"/>
      <c r="E262"/>
      <c r="F262"/>
    </row>
    <row r="263" spans="3:6" ht="12.75">
      <c r="C263"/>
      <c r="D263"/>
      <c r="E263"/>
      <c r="F263"/>
    </row>
    <row r="264" spans="3:6" ht="12.75">
      <c r="C264"/>
      <c r="D264"/>
      <c r="E264"/>
      <c r="F264"/>
    </row>
    <row r="265" spans="3:6" ht="12.75">
      <c r="C265"/>
      <c r="D265"/>
      <c r="E265"/>
      <c r="F265"/>
    </row>
    <row r="266" spans="3:6" ht="12.75">
      <c r="C266"/>
      <c r="D266"/>
      <c r="E266"/>
      <c r="F266"/>
    </row>
    <row r="267" spans="3:6" ht="12.75">
      <c r="C267"/>
      <c r="D267"/>
      <c r="E267"/>
      <c r="F267"/>
    </row>
    <row r="268" spans="3:6" ht="12.75">
      <c r="C268"/>
      <c r="D268"/>
      <c r="E268"/>
      <c r="F268"/>
    </row>
    <row r="269" spans="3:6" ht="12.75">
      <c r="C269"/>
      <c r="D269"/>
      <c r="E269"/>
      <c r="F269"/>
    </row>
    <row r="270" spans="3:6" ht="12.75">
      <c r="C270"/>
      <c r="D270"/>
      <c r="E270"/>
      <c r="F270"/>
    </row>
    <row r="271" spans="3:6" ht="12.75">
      <c r="C271"/>
      <c r="D271"/>
      <c r="E271"/>
      <c r="F271"/>
    </row>
    <row r="272" spans="3:6" ht="12.75">
      <c r="C272"/>
      <c r="D272"/>
      <c r="E272"/>
      <c r="F272"/>
    </row>
    <row r="273" spans="3:6" ht="12.75">
      <c r="C273"/>
      <c r="D273"/>
      <c r="E273"/>
      <c r="F273"/>
    </row>
    <row r="274" spans="3:6" ht="12.75">
      <c r="C274"/>
      <c r="D274"/>
      <c r="E274"/>
      <c r="F274"/>
    </row>
    <row r="275" spans="3:6" ht="12.75">
      <c r="C275"/>
      <c r="D275"/>
      <c r="E275"/>
      <c r="F275"/>
    </row>
    <row r="276" spans="3:6" ht="12.75">
      <c r="C276"/>
      <c r="D276"/>
      <c r="E276"/>
      <c r="F276"/>
    </row>
    <row r="277" spans="3:6" ht="12.75">
      <c r="C277"/>
      <c r="D277"/>
      <c r="E277"/>
      <c r="F277"/>
    </row>
    <row r="278" spans="3:6" ht="12.75">
      <c r="C278"/>
      <c r="D278"/>
      <c r="E278"/>
      <c r="F278"/>
    </row>
    <row r="279" spans="3:6" ht="12.75">
      <c r="C279"/>
      <c r="D279"/>
      <c r="E279"/>
      <c r="F279"/>
    </row>
    <row r="280" spans="3:6" ht="12.75">
      <c r="C280"/>
      <c r="D280"/>
      <c r="E280"/>
      <c r="F280"/>
    </row>
    <row r="281" spans="3:6" ht="12.75">
      <c r="C281"/>
      <c r="D281"/>
      <c r="E281"/>
      <c r="F281"/>
    </row>
    <row r="282" spans="3:6" ht="12.75">
      <c r="C282"/>
      <c r="D282"/>
      <c r="E282"/>
      <c r="F282"/>
    </row>
    <row r="283" spans="3:6" ht="12.75">
      <c r="C283"/>
      <c r="D283"/>
      <c r="E283"/>
      <c r="F283"/>
    </row>
    <row r="284" spans="3:6" ht="12.75">
      <c r="C284"/>
      <c r="D284"/>
      <c r="E284"/>
      <c r="F284"/>
    </row>
    <row r="285" spans="3:6" ht="12.75">
      <c r="C285"/>
      <c r="D285"/>
      <c r="E285"/>
      <c r="F285"/>
    </row>
    <row r="286" spans="3:6" ht="12.75">
      <c r="C286"/>
      <c r="D286"/>
      <c r="E286"/>
      <c r="F286"/>
    </row>
    <row r="287" spans="3:6" ht="12.75">
      <c r="C287"/>
      <c r="D287"/>
      <c r="E287"/>
      <c r="F287"/>
    </row>
    <row r="288" spans="3:6" ht="12.75">
      <c r="C288"/>
      <c r="D288"/>
      <c r="E288"/>
      <c r="F288"/>
    </row>
    <row r="289" spans="3:6" ht="12.75">
      <c r="C289"/>
      <c r="D289"/>
      <c r="E289"/>
      <c r="F289"/>
    </row>
    <row r="290" spans="3:6" ht="12.75">
      <c r="C290"/>
      <c r="D290"/>
      <c r="E290"/>
      <c r="F290"/>
    </row>
    <row r="291" spans="3:6" ht="12.75">
      <c r="C291"/>
      <c r="D291"/>
      <c r="E291"/>
      <c r="F291"/>
    </row>
    <row r="292" spans="3:6" ht="12.75">
      <c r="C292"/>
      <c r="D292"/>
      <c r="E292"/>
      <c r="F292"/>
    </row>
    <row r="293" spans="3:6" ht="12.75">
      <c r="C293"/>
      <c r="D293"/>
      <c r="E293"/>
      <c r="F293"/>
    </row>
    <row r="294" spans="3:6" ht="12.75">
      <c r="C294"/>
      <c r="D294"/>
      <c r="E294"/>
      <c r="F294"/>
    </row>
    <row r="295" spans="3:6" ht="12.75">
      <c r="C295"/>
      <c r="D295"/>
      <c r="E295"/>
      <c r="F295"/>
    </row>
    <row r="296" spans="3:6" ht="12.75">
      <c r="C296"/>
      <c r="D296"/>
      <c r="E296"/>
      <c r="F296"/>
    </row>
    <row r="297" spans="3:6" ht="12.75">
      <c r="C297"/>
      <c r="D297"/>
      <c r="E297"/>
      <c r="F297"/>
    </row>
    <row r="298" spans="3:6" ht="12.75">
      <c r="C298"/>
      <c r="D298"/>
      <c r="E298"/>
      <c r="F298"/>
    </row>
    <row r="299" spans="3:6" ht="12.75">
      <c r="C299"/>
      <c r="D299"/>
      <c r="E299"/>
      <c r="F299"/>
    </row>
    <row r="300" spans="3:6" ht="12.75">
      <c r="C300"/>
      <c r="D300"/>
      <c r="E300"/>
      <c r="F300"/>
    </row>
    <row r="301" spans="3:6" ht="12.75">
      <c r="C301"/>
      <c r="D301"/>
      <c r="E301"/>
      <c r="F301"/>
    </row>
    <row r="302" spans="3:6" ht="12.75">
      <c r="C302"/>
      <c r="D302"/>
      <c r="E302"/>
      <c r="F302"/>
    </row>
    <row r="303" spans="3:6" ht="12.75">
      <c r="C303"/>
      <c r="D303"/>
      <c r="E303"/>
      <c r="F303"/>
    </row>
    <row r="304" spans="3:6" ht="12.75">
      <c r="C304"/>
      <c r="D304"/>
      <c r="E304"/>
      <c r="F304"/>
    </row>
    <row r="305" spans="3:6" ht="12.75">
      <c r="C305"/>
      <c r="D305"/>
      <c r="E305"/>
      <c r="F305"/>
    </row>
    <row r="306" spans="3:6" ht="12.75">
      <c r="C306"/>
      <c r="D306"/>
      <c r="E306"/>
      <c r="F306"/>
    </row>
    <row r="307" spans="3:6" ht="12.75">
      <c r="C307"/>
      <c r="D307"/>
      <c r="E307"/>
      <c r="F307"/>
    </row>
    <row r="308" spans="3:6" ht="12.75">
      <c r="C308"/>
      <c r="D308"/>
      <c r="E308"/>
      <c r="F308"/>
    </row>
    <row r="309" spans="3:6" ht="12.75">
      <c r="C309"/>
      <c r="D309"/>
      <c r="E309"/>
      <c r="F309"/>
    </row>
    <row r="310" spans="3:6" ht="12.75">
      <c r="C310"/>
      <c r="D310"/>
      <c r="E310"/>
      <c r="F310"/>
    </row>
    <row r="311" spans="3:6" ht="12.75">
      <c r="C311"/>
      <c r="D311"/>
      <c r="E311"/>
      <c r="F311"/>
    </row>
    <row r="312" spans="3:6" ht="12.75">
      <c r="C312"/>
      <c r="D312"/>
      <c r="E312"/>
      <c r="F312"/>
    </row>
    <row r="313" spans="3:6" ht="12.75">
      <c r="C313"/>
      <c r="D313"/>
      <c r="E313"/>
      <c r="F313"/>
    </row>
    <row r="314" spans="3:6" ht="12.75">
      <c r="C314"/>
      <c r="D314"/>
      <c r="E314"/>
      <c r="F314"/>
    </row>
    <row r="315" spans="3:6" ht="12.75">
      <c r="C315"/>
      <c r="D315"/>
      <c r="E315"/>
      <c r="F315"/>
    </row>
    <row r="316" spans="3:6" ht="12.75">
      <c r="C316"/>
      <c r="D316"/>
      <c r="E316"/>
      <c r="F316"/>
    </row>
    <row r="317" spans="3:6" ht="12.75">
      <c r="C317"/>
      <c r="D317"/>
      <c r="E317"/>
      <c r="F317"/>
    </row>
    <row r="318" spans="3:6" ht="12.75">
      <c r="C318"/>
      <c r="D318"/>
      <c r="E318"/>
      <c r="F318"/>
    </row>
    <row r="319" spans="3:6" ht="12.75">
      <c r="C319"/>
      <c r="D319"/>
      <c r="E319"/>
      <c r="F319"/>
    </row>
    <row r="320" spans="3:6" ht="12.75">
      <c r="C320"/>
      <c r="D320"/>
      <c r="E320"/>
      <c r="F320"/>
    </row>
    <row r="321" spans="3:6" ht="12.75">
      <c r="C321"/>
      <c r="D321"/>
      <c r="E321"/>
      <c r="F321"/>
    </row>
    <row r="322" spans="3:6" ht="12.75">
      <c r="C322"/>
      <c r="D322"/>
      <c r="E322"/>
      <c r="F322"/>
    </row>
    <row r="323" spans="3:6" ht="12.75">
      <c r="C323"/>
      <c r="D323"/>
      <c r="E323"/>
      <c r="F323"/>
    </row>
    <row r="324" spans="3:6" ht="12.75">
      <c r="C324"/>
      <c r="D324"/>
      <c r="E324"/>
      <c r="F324"/>
    </row>
    <row r="325" spans="3:6" ht="12.75">
      <c r="C325"/>
      <c r="D325"/>
      <c r="E325"/>
      <c r="F325"/>
    </row>
    <row r="326" spans="3:6" ht="12.75">
      <c r="C326"/>
      <c r="D326"/>
      <c r="E326"/>
      <c r="F326"/>
    </row>
    <row r="327" spans="3:6" ht="12.75">
      <c r="C327"/>
      <c r="D327"/>
      <c r="E327"/>
      <c r="F327"/>
    </row>
    <row r="328" spans="3:6" ht="12.75">
      <c r="C328"/>
      <c r="D328"/>
      <c r="E328"/>
      <c r="F328"/>
    </row>
    <row r="329" spans="3:6" ht="12.75">
      <c r="C329"/>
      <c r="D329"/>
      <c r="E329"/>
      <c r="F329"/>
    </row>
    <row r="330" spans="3:6" ht="12.75">
      <c r="C330"/>
      <c r="D330"/>
      <c r="E330"/>
      <c r="F330"/>
    </row>
    <row r="331" spans="3:6" ht="12.75">
      <c r="C331"/>
      <c r="D331"/>
      <c r="E331"/>
      <c r="F331"/>
    </row>
    <row r="332" spans="3:6" ht="12.75">
      <c r="C332"/>
      <c r="D332"/>
      <c r="E332"/>
      <c r="F332"/>
    </row>
    <row r="333" spans="3:6" ht="12.75">
      <c r="C333"/>
      <c r="D333"/>
      <c r="E333"/>
      <c r="F333"/>
    </row>
    <row r="334" spans="3:6" ht="12.75">
      <c r="C334"/>
      <c r="D334"/>
      <c r="E334"/>
      <c r="F334"/>
    </row>
    <row r="335" spans="3:6" ht="12.75">
      <c r="C335"/>
      <c r="D335"/>
      <c r="E335"/>
      <c r="F335"/>
    </row>
    <row r="336" spans="3:6" ht="12.75">
      <c r="C336"/>
      <c r="D336"/>
      <c r="E336"/>
      <c r="F336"/>
    </row>
    <row r="337" spans="3:6" ht="12.75">
      <c r="C337"/>
      <c r="D337"/>
      <c r="E337"/>
      <c r="F337"/>
    </row>
    <row r="338" spans="3:6" ht="12.75">
      <c r="C338"/>
      <c r="D338"/>
      <c r="E338"/>
      <c r="F338"/>
    </row>
    <row r="339" spans="3:6" ht="12.75">
      <c r="C339"/>
      <c r="D339"/>
      <c r="E339"/>
      <c r="F339"/>
    </row>
    <row r="340" spans="3:6" ht="12.75">
      <c r="C340"/>
      <c r="D340"/>
      <c r="E340"/>
      <c r="F340"/>
    </row>
    <row r="341" spans="3:6" ht="12.75">
      <c r="C341"/>
      <c r="D341"/>
      <c r="E341"/>
      <c r="F341"/>
    </row>
    <row r="342" spans="3:6" ht="12.75">
      <c r="C342"/>
      <c r="D342"/>
      <c r="E342"/>
      <c r="F342"/>
    </row>
    <row r="343" spans="3:6" ht="12.75">
      <c r="C343"/>
      <c r="D343"/>
      <c r="E343"/>
      <c r="F343"/>
    </row>
    <row r="344" spans="3:6" ht="12.75">
      <c r="C344"/>
      <c r="D344"/>
      <c r="E344"/>
      <c r="F344"/>
    </row>
    <row r="345" spans="3:6" ht="12.75">
      <c r="C345"/>
      <c r="D345"/>
      <c r="E345"/>
      <c r="F345"/>
    </row>
    <row r="346" spans="3:6" ht="12.75">
      <c r="C346"/>
      <c r="D346"/>
      <c r="E346"/>
      <c r="F346"/>
    </row>
    <row r="347" spans="3:6" ht="12.75">
      <c r="C347"/>
      <c r="D347"/>
      <c r="E347"/>
      <c r="F347"/>
    </row>
    <row r="348" spans="3:6" ht="12.75">
      <c r="C348"/>
      <c r="D348"/>
      <c r="E348"/>
      <c r="F348"/>
    </row>
    <row r="349" spans="3:6" ht="12.75">
      <c r="C349"/>
      <c r="D349"/>
      <c r="E349"/>
      <c r="F349"/>
    </row>
    <row r="350" spans="3:6" ht="12.75">
      <c r="C350"/>
      <c r="D350"/>
      <c r="E350"/>
      <c r="F350"/>
    </row>
    <row r="351" spans="3:6" ht="12.75">
      <c r="C351"/>
      <c r="D351"/>
      <c r="E351"/>
      <c r="F351"/>
    </row>
    <row r="352" spans="3:6" ht="12.75">
      <c r="C352"/>
      <c r="D352"/>
      <c r="E352"/>
      <c r="F352"/>
    </row>
    <row r="353" spans="3:6" ht="12.75">
      <c r="C353"/>
      <c r="D353"/>
      <c r="E353"/>
      <c r="F353"/>
    </row>
    <row r="354" spans="3:6" ht="12.75">
      <c r="C354"/>
      <c r="D354"/>
      <c r="E354"/>
      <c r="F354"/>
    </row>
    <row r="355" spans="3:6" ht="12.75">
      <c r="C355"/>
      <c r="D355"/>
      <c r="E355"/>
      <c r="F355"/>
    </row>
    <row r="356" spans="3:6" ht="12.75">
      <c r="C356"/>
      <c r="D356"/>
      <c r="E356"/>
      <c r="F356"/>
    </row>
    <row r="357" spans="3:6" ht="12.75">
      <c r="C357"/>
      <c r="D357"/>
      <c r="E357"/>
      <c r="F357"/>
    </row>
    <row r="358" spans="3:6" ht="12.75">
      <c r="C358"/>
      <c r="D358"/>
      <c r="E358"/>
      <c r="F358"/>
    </row>
    <row r="359" spans="3:6" ht="12.75">
      <c r="C359"/>
      <c r="D359"/>
      <c r="E359"/>
      <c r="F359"/>
    </row>
    <row r="360" spans="3:6" ht="12.75">
      <c r="C360"/>
      <c r="D360"/>
      <c r="E360"/>
      <c r="F360"/>
    </row>
    <row r="361" spans="3:6" ht="12.75">
      <c r="C361"/>
      <c r="D361"/>
      <c r="E361"/>
      <c r="F361"/>
    </row>
    <row r="362" spans="3:6" ht="12.75">
      <c r="C362"/>
      <c r="D362"/>
      <c r="E362"/>
      <c r="F362"/>
    </row>
    <row r="363" spans="3:6" ht="12.75">
      <c r="C363"/>
      <c r="D363"/>
      <c r="E363"/>
      <c r="F363"/>
    </row>
    <row r="364" spans="3:6" ht="12.75">
      <c r="C364"/>
      <c r="D364"/>
      <c r="E364"/>
      <c r="F364"/>
    </row>
    <row r="365" spans="3:6" ht="12.75">
      <c r="C365"/>
      <c r="D365"/>
      <c r="E365"/>
      <c r="F365"/>
    </row>
    <row r="366" spans="3:6" ht="12.75">
      <c r="C366"/>
      <c r="D366"/>
      <c r="E366"/>
      <c r="F366"/>
    </row>
    <row r="367" spans="3:6" ht="12.75">
      <c r="C367"/>
      <c r="D367"/>
      <c r="E367"/>
      <c r="F367"/>
    </row>
    <row r="368" spans="3:6" ht="12.75">
      <c r="C368"/>
      <c r="D368"/>
      <c r="E368"/>
      <c r="F368"/>
    </row>
    <row r="369" spans="3:6" ht="12.75">
      <c r="C369"/>
      <c r="D369"/>
      <c r="E369"/>
      <c r="F369"/>
    </row>
    <row r="370" spans="3:6" ht="12.75">
      <c r="C370"/>
      <c r="D370"/>
      <c r="E370"/>
      <c r="F370"/>
    </row>
    <row r="371" spans="3:6" ht="12.75">
      <c r="C371"/>
      <c r="D371"/>
      <c r="E371"/>
      <c r="F371"/>
    </row>
    <row r="372" spans="3:6" ht="12.75">
      <c r="C372"/>
      <c r="D372"/>
      <c r="E372"/>
      <c r="F372"/>
    </row>
    <row r="373" spans="3:6" ht="12.75">
      <c r="C373"/>
      <c r="D373"/>
      <c r="E373"/>
      <c r="F373"/>
    </row>
    <row r="374" spans="3:6" ht="12.75">
      <c r="C374"/>
      <c r="D374"/>
      <c r="E374"/>
      <c r="F374"/>
    </row>
    <row r="375" spans="3:6" ht="12.75">
      <c r="C375"/>
      <c r="D375"/>
      <c r="E375"/>
      <c r="F375"/>
    </row>
    <row r="376" spans="3:6" ht="12.75">
      <c r="C376"/>
      <c r="D376"/>
      <c r="E376"/>
      <c r="F376"/>
    </row>
    <row r="377" spans="3:6" ht="12.75">
      <c r="C377"/>
      <c r="D377"/>
      <c r="E377"/>
      <c r="F377"/>
    </row>
    <row r="378" spans="3:6" ht="12.75">
      <c r="C378"/>
      <c r="D378"/>
      <c r="E378"/>
      <c r="F378"/>
    </row>
    <row r="379" spans="3:6" ht="12.75">
      <c r="C379"/>
      <c r="D379"/>
      <c r="E379"/>
      <c r="F379"/>
    </row>
    <row r="380" spans="3:6" ht="12.75">
      <c r="C380"/>
      <c r="D380"/>
      <c r="E380"/>
      <c r="F380"/>
    </row>
    <row r="381" spans="3:6" ht="12.75">
      <c r="C381"/>
      <c r="D381"/>
      <c r="E381"/>
      <c r="F381"/>
    </row>
    <row r="382" spans="3:6" ht="12.75">
      <c r="C382"/>
      <c r="D382"/>
      <c r="E382"/>
      <c r="F382"/>
    </row>
    <row r="383" spans="3:6" ht="12.75">
      <c r="C383"/>
      <c r="D383"/>
      <c r="E383"/>
      <c r="F383"/>
    </row>
    <row r="384" spans="3:6" ht="12.75">
      <c r="C384"/>
      <c r="D384"/>
      <c r="E384"/>
      <c r="F384"/>
    </row>
    <row r="385" spans="3:6" ht="12.75">
      <c r="C385"/>
      <c r="D385"/>
      <c r="E385"/>
      <c r="F385"/>
    </row>
    <row r="386" spans="3:6" ht="12.75">
      <c r="C386"/>
      <c r="D386"/>
      <c r="E386"/>
      <c r="F386"/>
    </row>
    <row r="387" spans="3:6" ht="12.75">
      <c r="C387"/>
      <c r="D387"/>
      <c r="E387"/>
      <c r="F387"/>
    </row>
    <row r="388" spans="3:6" ht="12.75">
      <c r="C388"/>
      <c r="D388"/>
      <c r="E388"/>
      <c r="F388"/>
    </row>
    <row r="389" spans="3:6" ht="12.75">
      <c r="C389"/>
      <c r="D389"/>
      <c r="E389"/>
      <c r="F389"/>
    </row>
    <row r="390" spans="3:6" ht="12.75">
      <c r="C390"/>
      <c r="D390"/>
      <c r="E390"/>
      <c r="F390"/>
    </row>
    <row r="391" spans="3:6" ht="12.75">
      <c r="C391"/>
      <c r="D391"/>
      <c r="E391"/>
      <c r="F391"/>
    </row>
    <row r="392" spans="3:6" ht="12.75">
      <c r="C392"/>
      <c r="D392"/>
      <c r="E392"/>
      <c r="F392"/>
    </row>
    <row r="393" spans="3:6" ht="12.75">
      <c r="C393"/>
      <c r="D393"/>
      <c r="E393"/>
      <c r="F393"/>
    </row>
    <row r="394" spans="3:6" ht="12.75">
      <c r="C394"/>
      <c r="D394"/>
      <c r="E394"/>
      <c r="F394"/>
    </row>
    <row r="395" spans="3:6" ht="12.75">
      <c r="C395"/>
      <c r="D395"/>
      <c r="E395"/>
      <c r="F395"/>
    </row>
    <row r="396" spans="3:6" ht="12.75">
      <c r="C396"/>
      <c r="D396"/>
      <c r="E396"/>
      <c r="F396"/>
    </row>
    <row r="397" spans="3:6" ht="12.75">
      <c r="C397"/>
      <c r="D397"/>
      <c r="E397"/>
      <c r="F397"/>
    </row>
    <row r="398" spans="3:6" ht="12.75">
      <c r="C398"/>
      <c r="D398"/>
      <c r="E398"/>
      <c r="F398"/>
    </row>
    <row r="399" spans="3:6" ht="12.75">
      <c r="C399"/>
      <c r="D399"/>
      <c r="E399"/>
      <c r="F399"/>
    </row>
    <row r="400" spans="3:6" ht="12.75">
      <c r="C400"/>
      <c r="D400"/>
      <c r="E400"/>
      <c r="F400"/>
    </row>
    <row r="401" spans="3:6" ht="12.75">
      <c r="C401"/>
      <c r="D401"/>
      <c r="E401"/>
      <c r="F401"/>
    </row>
    <row r="402" spans="3:6" ht="12.75">
      <c r="C402"/>
      <c r="D402"/>
      <c r="E402"/>
      <c r="F402"/>
    </row>
    <row r="403" spans="3:6" ht="12.75">
      <c r="C403"/>
      <c r="D403"/>
      <c r="E403"/>
      <c r="F403"/>
    </row>
    <row r="404" spans="3:6" ht="12.75">
      <c r="C404"/>
      <c r="D404"/>
      <c r="E404"/>
      <c r="F404"/>
    </row>
    <row r="405" spans="3:6" ht="12.75">
      <c r="C405"/>
      <c r="D405"/>
      <c r="E405"/>
      <c r="F405"/>
    </row>
    <row r="406" spans="3:6" ht="12.75">
      <c r="C406"/>
      <c r="D406"/>
      <c r="E406"/>
      <c r="F406"/>
    </row>
    <row r="407" spans="3:6" ht="12.75">
      <c r="C407"/>
      <c r="D407"/>
      <c r="E407"/>
      <c r="F407"/>
    </row>
    <row r="408" spans="3:6" ht="12.75">
      <c r="C408"/>
      <c r="D408"/>
      <c r="E408"/>
      <c r="F408"/>
    </row>
    <row r="409" spans="3:6" ht="12.75">
      <c r="C409"/>
      <c r="D409"/>
      <c r="E409"/>
      <c r="F409"/>
    </row>
    <row r="410" spans="3:6" ht="12.75">
      <c r="C410"/>
      <c r="D410"/>
      <c r="E410"/>
      <c r="F410"/>
    </row>
    <row r="411" spans="3:6" ht="12.75">
      <c r="C411"/>
      <c r="D411"/>
      <c r="E411"/>
      <c r="F411"/>
    </row>
    <row r="412" spans="3:6" ht="12.75">
      <c r="C412"/>
      <c r="D412"/>
      <c r="E412"/>
      <c r="F412"/>
    </row>
    <row r="413" spans="3:6" ht="12.75">
      <c r="C413"/>
      <c r="D413"/>
      <c r="E413"/>
      <c r="F413"/>
    </row>
    <row r="414" spans="3:6" ht="12.75">
      <c r="C414"/>
      <c r="D414"/>
      <c r="E414"/>
      <c r="F414"/>
    </row>
    <row r="415" spans="3:6" ht="12.75">
      <c r="C415"/>
      <c r="D415"/>
      <c r="E415"/>
      <c r="F415"/>
    </row>
    <row r="416" spans="3:6" ht="12.75">
      <c r="C416"/>
      <c r="D416"/>
      <c r="E416"/>
      <c r="F416"/>
    </row>
    <row r="417" spans="3:6" ht="12.75">
      <c r="C417"/>
      <c r="D417"/>
      <c r="E417"/>
      <c r="F417"/>
    </row>
    <row r="418" spans="3:6" ht="12.75">
      <c r="C418"/>
      <c r="D418"/>
      <c r="E418"/>
      <c r="F418"/>
    </row>
    <row r="419" spans="3:6" ht="12.75">
      <c r="C419"/>
      <c r="D419"/>
      <c r="E419"/>
      <c r="F419"/>
    </row>
    <row r="420" spans="3:6" ht="12.75">
      <c r="C420"/>
      <c r="D420"/>
      <c r="E420"/>
      <c r="F420"/>
    </row>
    <row r="421" spans="3:6" ht="12.75">
      <c r="C421"/>
      <c r="D421"/>
      <c r="E421"/>
      <c r="F421"/>
    </row>
    <row r="422" spans="3:6" ht="12.75">
      <c r="C422"/>
      <c r="D422"/>
      <c r="E422"/>
      <c r="F422"/>
    </row>
    <row r="423" spans="3:6" ht="12.75">
      <c r="C423"/>
      <c r="D423"/>
      <c r="E423"/>
      <c r="F423"/>
    </row>
    <row r="424" spans="3:6" ht="12.75">
      <c r="C424"/>
      <c r="D424"/>
      <c r="E424"/>
      <c r="F424"/>
    </row>
    <row r="425" spans="3:6" ht="12.75">
      <c r="C425"/>
      <c r="D425"/>
      <c r="E425"/>
      <c r="F425"/>
    </row>
    <row r="426" spans="3:6" ht="12.75">
      <c r="C426"/>
      <c r="D426"/>
      <c r="E426"/>
      <c r="F426"/>
    </row>
    <row r="427" spans="3:6" ht="12.75">
      <c r="C427"/>
      <c r="D427"/>
      <c r="E427"/>
      <c r="F427"/>
    </row>
    <row r="428" spans="3:6" ht="12.75">
      <c r="C428"/>
      <c r="D428"/>
      <c r="E428"/>
      <c r="F428"/>
    </row>
    <row r="429" spans="3:6" ht="12.75">
      <c r="C429"/>
      <c r="D429"/>
      <c r="E429"/>
      <c r="F429"/>
    </row>
    <row r="430" spans="3:6" ht="12.75">
      <c r="C430"/>
      <c r="D430"/>
      <c r="E430"/>
      <c r="F430"/>
    </row>
    <row r="431" spans="3:6" ht="12.75">
      <c r="C431"/>
      <c r="D431"/>
      <c r="E431"/>
      <c r="F431"/>
    </row>
    <row r="432" spans="3:6" ht="12.75">
      <c r="C432"/>
      <c r="D432"/>
      <c r="E432"/>
      <c r="F432"/>
    </row>
    <row r="433" spans="3:6" ht="12.75">
      <c r="C433"/>
      <c r="D433"/>
      <c r="E433"/>
      <c r="F433"/>
    </row>
    <row r="434" spans="3:6" ht="12.75">
      <c r="C434"/>
      <c r="D434"/>
      <c r="E434"/>
      <c r="F434"/>
    </row>
    <row r="435" spans="3:6" ht="12.75">
      <c r="C435"/>
      <c r="D435"/>
      <c r="E435"/>
      <c r="F435"/>
    </row>
    <row r="436" spans="3:6" ht="12.75">
      <c r="C436"/>
      <c r="D436"/>
      <c r="E436"/>
      <c r="F436"/>
    </row>
    <row r="437" spans="3:6" ht="12.75">
      <c r="C437"/>
      <c r="D437"/>
      <c r="E437"/>
      <c r="F437"/>
    </row>
    <row r="438" spans="3:6" ht="12.75">
      <c r="C438"/>
      <c r="D438"/>
      <c r="E438"/>
      <c r="F438"/>
    </row>
    <row r="439" spans="3:6" ht="12.75">
      <c r="C439"/>
      <c r="D439"/>
      <c r="E439"/>
      <c r="F439"/>
    </row>
    <row r="440" spans="3:6" ht="12.75">
      <c r="C440"/>
      <c r="D440"/>
      <c r="E440"/>
      <c r="F440"/>
    </row>
    <row r="441" spans="3:6" ht="12.75">
      <c r="C441"/>
      <c r="D441"/>
      <c r="E441"/>
      <c r="F441"/>
    </row>
    <row r="442" spans="3:6" ht="12.75">
      <c r="C442"/>
      <c r="D442"/>
      <c r="E442"/>
      <c r="F442"/>
    </row>
    <row r="443" spans="3:6" ht="12.75">
      <c r="C443"/>
      <c r="D443"/>
      <c r="E443"/>
      <c r="F443"/>
    </row>
    <row r="444" spans="3:6" ht="12.75">
      <c r="C444"/>
      <c r="D444"/>
      <c r="E444"/>
      <c r="F444"/>
    </row>
    <row r="445" spans="3:6" ht="12.75">
      <c r="C445"/>
      <c r="D445"/>
      <c r="E445"/>
      <c r="F445"/>
    </row>
    <row r="446" spans="3:6" ht="12.75">
      <c r="C446"/>
      <c r="D446"/>
      <c r="E446"/>
      <c r="F446"/>
    </row>
    <row r="447" spans="3:6" ht="12.75">
      <c r="C447"/>
      <c r="D447"/>
      <c r="E447"/>
      <c r="F447"/>
    </row>
    <row r="448" spans="3:6" ht="12.75">
      <c r="C448"/>
      <c r="D448"/>
      <c r="E448"/>
      <c r="F448"/>
    </row>
    <row r="449" spans="3:6" ht="12.75">
      <c r="C449"/>
      <c r="D449"/>
      <c r="E449"/>
      <c r="F449"/>
    </row>
    <row r="450" spans="3:6" ht="12.75">
      <c r="C450"/>
      <c r="D450"/>
      <c r="E450"/>
      <c r="F450"/>
    </row>
    <row r="451" spans="3:6" ht="12.75">
      <c r="C451"/>
      <c r="D451"/>
      <c r="E451"/>
      <c r="F451"/>
    </row>
    <row r="452" spans="3:6" ht="12.75">
      <c r="C452"/>
      <c r="D452"/>
      <c r="E452"/>
      <c r="F452"/>
    </row>
    <row r="453" spans="3:6" ht="12.75">
      <c r="C453"/>
      <c r="D453"/>
      <c r="E453"/>
      <c r="F453"/>
    </row>
    <row r="454" spans="3:6" ht="12.75">
      <c r="C454"/>
      <c r="D454"/>
      <c r="E454"/>
      <c r="F454"/>
    </row>
    <row r="455" spans="3:6" ht="12.75">
      <c r="C455"/>
      <c r="D455"/>
      <c r="E455"/>
      <c r="F455"/>
    </row>
    <row r="456" spans="3:6" ht="12.75">
      <c r="C456"/>
      <c r="D456"/>
      <c r="E456"/>
      <c r="F456"/>
    </row>
    <row r="457" spans="3:6" ht="12.75">
      <c r="C457"/>
      <c r="D457"/>
      <c r="E457"/>
      <c r="F457"/>
    </row>
    <row r="458" spans="3:6" ht="12.75">
      <c r="C458"/>
      <c r="D458"/>
      <c r="E458"/>
      <c r="F458"/>
    </row>
    <row r="459" spans="3:6" ht="12.75">
      <c r="C459"/>
      <c r="D459"/>
      <c r="E459"/>
      <c r="F459"/>
    </row>
    <row r="460" spans="3:6" ht="12.75">
      <c r="C460"/>
      <c r="D460"/>
      <c r="E460"/>
      <c r="F460"/>
    </row>
    <row r="461" spans="3:6" ht="12.75">
      <c r="C461"/>
      <c r="D461"/>
      <c r="E461"/>
      <c r="F461"/>
    </row>
    <row r="462" spans="3:6" ht="12.75">
      <c r="C462"/>
      <c r="D462"/>
      <c r="E462"/>
      <c r="F462"/>
    </row>
    <row r="463" spans="3:6" ht="12.75">
      <c r="C463"/>
      <c r="D463"/>
      <c r="E463"/>
      <c r="F463"/>
    </row>
    <row r="464" spans="3:6" ht="12.75">
      <c r="C464"/>
      <c r="D464"/>
      <c r="E464"/>
      <c r="F464"/>
    </row>
    <row r="465" spans="3:6" ht="12.75">
      <c r="C465"/>
      <c r="D465"/>
      <c r="E465"/>
      <c r="F465"/>
    </row>
    <row r="466" spans="3:6" ht="12.75">
      <c r="C466"/>
      <c r="D466"/>
      <c r="E466"/>
      <c r="F466"/>
    </row>
    <row r="467" spans="3:6" ht="12.75">
      <c r="C467"/>
      <c r="D467"/>
      <c r="E467"/>
      <c r="F467"/>
    </row>
    <row r="468" spans="3:6" ht="12.75">
      <c r="C468"/>
      <c r="D468"/>
      <c r="E468"/>
      <c r="F468"/>
    </row>
    <row r="469" spans="3:6" ht="12.75">
      <c r="C469"/>
      <c r="D469"/>
      <c r="E469"/>
      <c r="F469"/>
    </row>
    <row r="470" spans="3:6" ht="12.75">
      <c r="C470"/>
      <c r="D470"/>
      <c r="E470"/>
      <c r="F470"/>
    </row>
    <row r="471" spans="3:6" ht="12.75">
      <c r="C471"/>
      <c r="D471"/>
      <c r="E471"/>
      <c r="F471"/>
    </row>
    <row r="472" spans="3:6" ht="12.75">
      <c r="C472"/>
      <c r="D472"/>
      <c r="E472"/>
      <c r="F472"/>
    </row>
    <row r="473" spans="3:6" ht="12.75">
      <c r="C473"/>
      <c r="D473"/>
      <c r="E473"/>
      <c r="F473"/>
    </row>
    <row r="474" spans="3:6" ht="12.75">
      <c r="C474"/>
      <c r="D474"/>
      <c r="E474"/>
      <c r="F474"/>
    </row>
    <row r="475" spans="3:6" ht="12.75">
      <c r="C475"/>
      <c r="D475"/>
      <c r="E475"/>
      <c r="F475"/>
    </row>
    <row r="476" spans="3:6" ht="12.75">
      <c r="C476"/>
      <c r="D476"/>
      <c r="E476"/>
      <c r="F476"/>
    </row>
    <row r="477" spans="3:6" ht="12.75">
      <c r="C477"/>
      <c r="D477"/>
      <c r="E477"/>
      <c r="F477"/>
    </row>
    <row r="478" spans="3:6" ht="12.75">
      <c r="C478"/>
      <c r="D478"/>
      <c r="E478"/>
      <c r="F478"/>
    </row>
    <row r="479" spans="3:6" ht="12.75">
      <c r="C479"/>
      <c r="D479"/>
      <c r="E479"/>
      <c r="F479"/>
    </row>
    <row r="480" spans="3:6" ht="12.75">
      <c r="C480"/>
      <c r="D480"/>
      <c r="E480"/>
      <c r="F480"/>
    </row>
    <row r="481" spans="3:6" ht="12.75">
      <c r="C481"/>
      <c r="D481"/>
      <c r="E481"/>
      <c r="F481"/>
    </row>
    <row r="482" spans="3:6" ht="12.75">
      <c r="C482"/>
      <c r="D482"/>
      <c r="E482"/>
      <c r="F482"/>
    </row>
    <row r="483" spans="3:6" ht="12.75">
      <c r="C483"/>
      <c r="D483"/>
      <c r="E483"/>
      <c r="F483"/>
    </row>
    <row r="484" spans="3:6" ht="12.75">
      <c r="C484"/>
      <c r="D484"/>
      <c r="E484"/>
      <c r="F484"/>
    </row>
    <row r="485" spans="3:6" ht="12.75">
      <c r="C485"/>
      <c r="D485"/>
      <c r="E485"/>
      <c r="F485"/>
    </row>
    <row r="486" spans="3:6" ht="12.75">
      <c r="C486"/>
      <c r="D486"/>
      <c r="E486"/>
      <c r="F486"/>
    </row>
    <row r="487" spans="3:6" ht="12.75">
      <c r="C487"/>
      <c r="D487"/>
      <c r="E487"/>
      <c r="F487"/>
    </row>
    <row r="488" spans="3:6" ht="12.75">
      <c r="C488"/>
      <c r="D488"/>
      <c r="E488"/>
      <c r="F488"/>
    </row>
    <row r="489" spans="3:6" ht="12.75">
      <c r="C489"/>
      <c r="D489"/>
      <c r="E489"/>
      <c r="F489"/>
    </row>
    <row r="490" spans="3:6" ht="12.75">
      <c r="C490"/>
      <c r="D490"/>
      <c r="E490"/>
      <c r="F490"/>
    </row>
    <row r="491" spans="3:6" ht="12.75">
      <c r="C491"/>
      <c r="D491"/>
      <c r="E491"/>
      <c r="F491"/>
    </row>
    <row r="492" spans="3:6" ht="12.75">
      <c r="C492"/>
      <c r="D492"/>
      <c r="E492"/>
      <c r="F492"/>
    </row>
    <row r="493" spans="3:6" ht="12.75">
      <c r="C493"/>
      <c r="D493"/>
      <c r="E493"/>
      <c r="F493"/>
    </row>
    <row r="494" spans="3:6" ht="12.75">
      <c r="C494"/>
      <c r="D494"/>
      <c r="E494"/>
      <c r="F494"/>
    </row>
    <row r="495" spans="3:6" ht="12.75">
      <c r="C495"/>
      <c r="D495"/>
      <c r="E495"/>
      <c r="F495"/>
    </row>
    <row r="496" spans="3:6" ht="12.75">
      <c r="C496"/>
      <c r="D496"/>
      <c r="E496"/>
      <c r="F496"/>
    </row>
    <row r="497" spans="3:6" ht="12.75">
      <c r="C497"/>
      <c r="D497"/>
      <c r="E497"/>
      <c r="F497"/>
    </row>
    <row r="498" spans="3:6" ht="12.75">
      <c r="C498"/>
      <c r="D498"/>
      <c r="E498"/>
      <c r="F498"/>
    </row>
    <row r="499" spans="3:6" ht="12.75">
      <c r="C499"/>
      <c r="D499"/>
      <c r="E499"/>
      <c r="F499"/>
    </row>
    <row r="500" spans="3:6" ht="12.75">
      <c r="C500"/>
      <c r="D500"/>
      <c r="E500"/>
      <c r="F500"/>
    </row>
    <row r="501" spans="3:6" ht="12.75">
      <c r="C501"/>
      <c r="D501"/>
      <c r="E501"/>
      <c r="F501"/>
    </row>
    <row r="502" spans="3:6" ht="12.75">
      <c r="C502"/>
      <c r="D502"/>
      <c r="E502"/>
      <c r="F502"/>
    </row>
    <row r="503" spans="3:6" ht="12.75">
      <c r="C503"/>
      <c r="D503"/>
      <c r="E503"/>
      <c r="F503"/>
    </row>
    <row r="504" spans="3:6" ht="12.75">
      <c r="C504"/>
      <c r="D504"/>
      <c r="E504"/>
      <c r="F504"/>
    </row>
    <row r="505" spans="3:6" ht="12.75">
      <c r="C505"/>
      <c r="D505"/>
      <c r="E505"/>
      <c r="F505"/>
    </row>
    <row r="506" spans="3:6" ht="12.75">
      <c r="C506"/>
      <c r="D506"/>
      <c r="E506"/>
      <c r="F506"/>
    </row>
    <row r="507" spans="3:6" ht="12.75">
      <c r="C507"/>
      <c r="D507"/>
      <c r="E507"/>
      <c r="F507"/>
    </row>
    <row r="508" spans="3:6" ht="12.75">
      <c r="C508"/>
      <c r="D508"/>
      <c r="E508"/>
      <c r="F508"/>
    </row>
    <row r="509" spans="3:6" ht="12.75">
      <c r="C509"/>
      <c r="D509"/>
      <c r="E509"/>
      <c r="F509"/>
    </row>
    <row r="510" spans="3:6" ht="12.75">
      <c r="C510"/>
      <c r="D510"/>
      <c r="E510"/>
      <c r="F510"/>
    </row>
  </sheetData>
  <sheetProtection/>
  <mergeCells count="113">
    <mergeCell ref="A1:J1"/>
    <mergeCell ref="A2:J2"/>
    <mergeCell ref="A3:J3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14:A19"/>
    <mergeCell ref="E14:E19"/>
    <mergeCell ref="F14:F19"/>
    <mergeCell ref="G14:G19"/>
    <mergeCell ref="H14:H19"/>
    <mergeCell ref="A20:A25"/>
    <mergeCell ref="E20:E25"/>
    <mergeCell ref="F20:F25"/>
    <mergeCell ref="G20:G25"/>
    <mergeCell ref="H20:H25"/>
    <mergeCell ref="A26:A31"/>
    <mergeCell ref="E26:E31"/>
    <mergeCell ref="F26:F31"/>
    <mergeCell ref="G26:G31"/>
    <mergeCell ref="H26:H31"/>
    <mergeCell ref="A32:A37"/>
    <mergeCell ref="E32:E37"/>
    <mergeCell ref="F32:F37"/>
    <mergeCell ref="G32:G37"/>
    <mergeCell ref="H32:H37"/>
    <mergeCell ref="A38:A43"/>
    <mergeCell ref="E38:E43"/>
    <mergeCell ref="F38:F43"/>
    <mergeCell ref="G38:G43"/>
    <mergeCell ref="H38:H43"/>
    <mergeCell ref="A44:A49"/>
    <mergeCell ref="E44:E49"/>
    <mergeCell ref="F44:F49"/>
    <mergeCell ref="G44:G49"/>
    <mergeCell ref="H44:H49"/>
    <mergeCell ref="A50:A55"/>
    <mergeCell ref="E50:E55"/>
    <mergeCell ref="F50:F55"/>
    <mergeCell ref="G50:G55"/>
    <mergeCell ref="H50:H55"/>
    <mergeCell ref="A56:A61"/>
    <mergeCell ref="E56:E61"/>
    <mergeCell ref="F56:F61"/>
    <mergeCell ref="G56:G61"/>
    <mergeCell ref="H56:H61"/>
    <mergeCell ref="A62:A67"/>
    <mergeCell ref="E62:E67"/>
    <mergeCell ref="F62:F67"/>
    <mergeCell ref="G62:G67"/>
    <mergeCell ref="H62:H67"/>
    <mergeCell ref="A68:A73"/>
    <mergeCell ref="E68:E73"/>
    <mergeCell ref="F68:F73"/>
    <mergeCell ref="G68:G73"/>
    <mergeCell ref="H68:H73"/>
    <mergeCell ref="A74:A79"/>
    <mergeCell ref="E74:E79"/>
    <mergeCell ref="F74:F79"/>
    <mergeCell ref="G74:G79"/>
    <mergeCell ref="H74:H79"/>
    <mergeCell ref="A80:A85"/>
    <mergeCell ref="E80:E85"/>
    <mergeCell ref="F80:F85"/>
    <mergeCell ref="G80:G85"/>
    <mergeCell ref="H80:H85"/>
    <mergeCell ref="A86:A91"/>
    <mergeCell ref="E86:E91"/>
    <mergeCell ref="F86:F91"/>
    <mergeCell ref="G86:G91"/>
    <mergeCell ref="H86:H91"/>
    <mergeCell ref="A92:A97"/>
    <mergeCell ref="E92:E97"/>
    <mergeCell ref="F92:F97"/>
    <mergeCell ref="G92:G97"/>
    <mergeCell ref="H92:H97"/>
    <mergeCell ref="A98:A103"/>
    <mergeCell ref="E98:E103"/>
    <mergeCell ref="F98:F103"/>
    <mergeCell ref="G98:G103"/>
    <mergeCell ref="H98:H103"/>
    <mergeCell ref="A104:A109"/>
    <mergeCell ref="E104:E109"/>
    <mergeCell ref="F104:F109"/>
    <mergeCell ref="G104:G109"/>
    <mergeCell ref="H104:H109"/>
    <mergeCell ref="A110:A115"/>
    <mergeCell ref="E110:E115"/>
    <mergeCell ref="F110:F115"/>
    <mergeCell ref="G110:G115"/>
    <mergeCell ref="H110:H115"/>
    <mergeCell ref="A116:A121"/>
    <mergeCell ref="E116:E121"/>
    <mergeCell ref="F116:F121"/>
    <mergeCell ref="G116:G121"/>
    <mergeCell ref="H116:H121"/>
    <mergeCell ref="A122:A127"/>
    <mergeCell ref="E122:E127"/>
    <mergeCell ref="F122:F127"/>
    <mergeCell ref="G122:G127"/>
    <mergeCell ref="H122:H127"/>
    <mergeCell ref="A128:A133"/>
    <mergeCell ref="E128:E133"/>
    <mergeCell ref="F128:F133"/>
    <mergeCell ref="G128:G133"/>
    <mergeCell ref="H128:H133"/>
  </mergeCells>
  <printOptions horizontalCentered="1"/>
  <pageMargins left="0.1968503937007874" right="0.1968503937007874" top="0.7874015748031497" bottom="0.1968503937007874" header="0.3937007874015748" footer="0.3937007874015748"/>
  <pageSetup fitToHeight="5" fitToWidth="1" horizontalDpi="600" verticalDpi="600" orientation="landscape" paperSize="9" scale="86" r:id="rId1"/>
  <headerFooter differentFirst="1" alignWithMargins="0">
    <oddHeader>&amp;R&amp;P</oddHeader>
  </headerFooter>
  <rowBreaks count="4" manualBreakCount="4">
    <brk id="37" max="11" man="1"/>
    <brk id="67" max="11" man="1"/>
    <brk id="97" max="11" man="1"/>
    <brk id="12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U35"/>
  <sheetViews>
    <sheetView view="pageBreakPreview" zoomScale="50" zoomScaleSheetLayoutView="50" zoomScalePageLayoutView="0" workbookViewId="0" topLeftCell="A1">
      <selection activeCell="A1" sqref="A1:AU1"/>
    </sheetView>
  </sheetViews>
  <sheetFormatPr defaultColWidth="9.00390625" defaultRowHeight="12.75"/>
  <cols>
    <col min="1" max="1" width="3.875" style="2" customWidth="1"/>
    <col min="2" max="2" width="31.00390625" style="2" customWidth="1"/>
    <col min="3" max="3" width="7.00390625" style="2" customWidth="1"/>
    <col min="4" max="4" width="5.75390625" style="2" customWidth="1"/>
    <col min="5" max="5" width="7.00390625" style="2" customWidth="1"/>
    <col min="6" max="6" width="5.75390625" style="2" customWidth="1"/>
    <col min="7" max="7" width="7.00390625" style="2" customWidth="1"/>
    <col min="8" max="8" width="5.75390625" style="2" customWidth="1"/>
    <col min="9" max="9" width="7.00390625" style="2" customWidth="1"/>
    <col min="10" max="10" width="5.75390625" style="2" customWidth="1"/>
    <col min="11" max="11" width="7.125" style="2" customWidth="1"/>
    <col min="12" max="12" width="5.25390625" style="2" customWidth="1"/>
    <col min="13" max="13" width="7.00390625" style="2" customWidth="1"/>
    <col min="14" max="14" width="5.75390625" style="2" customWidth="1"/>
    <col min="15" max="15" width="7.125" style="2" customWidth="1"/>
    <col min="16" max="18" width="5.75390625" style="2" customWidth="1"/>
    <col min="19" max="19" width="6.25390625" style="2" customWidth="1"/>
    <col min="20" max="20" width="10.125" style="2" customWidth="1"/>
    <col min="21" max="21" width="7.00390625" style="2" customWidth="1"/>
    <col min="22" max="22" width="10.125" style="2" customWidth="1"/>
    <col min="23" max="23" width="6.875" style="2" customWidth="1"/>
    <col min="24" max="24" width="10.125" style="2" customWidth="1"/>
    <col min="25" max="25" width="7.375" style="2" customWidth="1"/>
    <col min="26" max="26" width="10.75390625" style="2" customWidth="1"/>
    <col min="27" max="27" width="6.625" style="2" customWidth="1"/>
    <col min="28" max="28" width="8.25390625" style="2" customWidth="1"/>
    <col min="29" max="29" width="10.125" style="2" customWidth="1"/>
    <col min="30" max="30" width="6.375" style="2" customWidth="1"/>
    <col min="31" max="31" width="10.125" style="2" customWidth="1"/>
    <col min="32" max="32" width="6.875" style="2" customWidth="1"/>
    <col min="33" max="33" width="10.125" style="2" customWidth="1"/>
    <col min="34" max="34" width="7.25390625" style="2" customWidth="1"/>
    <col min="35" max="35" width="10.125" style="2" customWidth="1"/>
    <col min="36" max="36" width="6.375" style="2" customWidth="1"/>
    <col min="37" max="37" width="10.125" style="2" customWidth="1"/>
    <col min="38" max="38" width="7.625" style="2" customWidth="1"/>
    <col min="39" max="39" width="6.25390625" style="2" customWidth="1"/>
    <col min="40" max="42" width="9.875" style="2" customWidth="1"/>
    <col min="43" max="44" width="8.25390625" style="2" customWidth="1"/>
    <col min="45" max="45" width="10.125" style="2" customWidth="1"/>
    <col min="46" max="46" width="11.75390625" style="2" customWidth="1"/>
    <col min="47" max="16384" width="9.125" style="2" customWidth="1"/>
  </cols>
  <sheetData>
    <row r="1" spans="1:47" ht="18" customHeight="1">
      <c r="A1" s="244" t="s">
        <v>199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</row>
    <row r="2" spans="1:47" ht="18" customHeight="1">
      <c r="A2" s="244" t="s">
        <v>39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</row>
    <row r="3" spans="1:47" ht="18" customHeight="1">
      <c r="A3" s="245" t="s">
        <v>200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</row>
    <row r="4" spans="1:47" ht="6.7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</row>
    <row r="5" spans="1:47" ht="16.5" customHeight="1">
      <c r="A5" s="121" t="s">
        <v>332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3"/>
      <c r="Z5" s="122"/>
      <c r="AC5" s="122"/>
      <c r="AE5" s="122"/>
      <c r="AG5" s="122"/>
      <c r="AI5" s="122"/>
      <c r="AK5" s="122"/>
      <c r="AU5" s="182" t="s">
        <v>201</v>
      </c>
    </row>
    <row r="6" spans="1:47" ht="14.25" customHeight="1">
      <c r="A6" s="251" t="s">
        <v>183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</row>
    <row r="7" ht="6" customHeight="1"/>
    <row r="8" spans="1:45" ht="16.5" customHeight="1">
      <c r="A8" s="124" t="s">
        <v>235</v>
      </c>
      <c r="AR8" s="92" t="s">
        <v>260</v>
      </c>
      <c r="AS8" s="197">
        <v>0.028819444444444443</v>
      </c>
    </row>
    <row r="9" spans="17:19" ht="6" customHeight="1" thickBot="1">
      <c r="Q9"/>
      <c r="R9"/>
      <c r="S9"/>
    </row>
    <row r="10" spans="1:47" ht="15" customHeight="1" thickBot="1">
      <c r="A10" s="221" t="s">
        <v>0</v>
      </c>
      <c r="B10" s="257" t="s">
        <v>184</v>
      </c>
      <c r="C10" s="246" t="s">
        <v>236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95"/>
      <c r="Q10" s="263" t="s">
        <v>237</v>
      </c>
      <c r="R10" s="263" t="s">
        <v>37</v>
      </c>
      <c r="S10" s="260" t="s">
        <v>256</v>
      </c>
      <c r="T10" s="266" t="s">
        <v>238</v>
      </c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8"/>
      <c r="AR10" s="248" t="s">
        <v>239</v>
      </c>
      <c r="AS10" s="248" t="s">
        <v>38</v>
      </c>
      <c r="AT10" s="284" t="s">
        <v>1</v>
      </c>
      <c r="AU10" s="290" t="s">
        <v>2</v>
      </c>
    </row>
    <row r="11" spans="1:47" ht="15" customHeight="1" thickBot="1">
      <c r="A11" s="222"/>
      <c r="B11" s="258"/>
      <c r="C11" s="259" t="s">
        <v>187</v>
      </c>
      <c r="D11" s="294"/>
      <c r="E11" s="259" t="s">
        <v>188</v>
      </c>
      <c r="F11" s="294"/>
      <c r="G11" s="259" t="s">
        <v>189</v>
      </c>
      <c r="H11" s="294"/>
      <c r="I11" s="259" t="s">
        <v>190</v>
      </c>
      <c r="J11" s="294"/>
      <c r="K11" s="259" t="s">
        <v>191</v>
      </c>
      <c r="L11" s="294"/>
      <c r="M11" s="259" t="s">
        <v>192</v>
      </c>
      <c r="N11" s="294"/>
      <c r="O11" s="259" t="s">
        <v>193</v>
      </c>
      <c r="P11" s="294"/>
      <c r="Q11" s="264"/>
      <c r="R11" s="264"/>
      <c r="S11" s="261"/>
      <c r="T11" s="287" t="s">
        <v>187</v>
      </c>
      <c r="U11" s="288"/>
      <c r="V11" s="287" t="s">
        <v>188</v>
      </c>
      <c r="W11" s="288"/>
      <c r="X11" s="287" t="s">
        <v>189</v>
      </c>
      <c r="Y11" s="288"/>
      <c r="Z11" s="287" t="s">
        <v>190</v>
      </c>
      <c r="AA11" s="288"/>
      <c r="AB11" s="297" t="s">
        <v>191</v>
      </c>
      <c r="AC11" s="287" t="s">
        <v>192</v>
      </c>
      <c r="AD11" s="288"/>
      <c r="AE11" s="287" t="s">
        <v>193</v>
      </c>
      <c r="AF11" s="288"/>
      <c r="AG11" s="287" t="s">
        <v>194</v>
      </c>
      <c r="AH11" s="288"/>
      <c r="AI11" s="287" t="s">
        <v>195</v>
      </c>
      <c r="AJ11" s="288"/>
      <c r="AK11" s="287" t="s">
        <v>196</v>
      </c>
      <c r="AL11" s="288"/>
      <c r="AM11" s="254" t="s">
        <v>257</v>
      </c>
      <c r="AN11" s="254" t="s">
        <v>185</v>
      </c>
      <c r="AO11" s="254" t="s">
        <v>186</v>
      </c>
      <c r="AP11" s="241" t="s">
        <v>258</v>
      </c>
      <c r="AQ11" s="241" t="s">
        <v>259</v>
      </c>
      <c r="AR11" s="249"/>
      <c r="AS11" s="249"/>
      <c r="AT11" s="285"/>
      <c r="AU11" s="291"/>
    </row>
    <row r="12" spans="1:47" ht="58.5" customHeight="1" thickBot="1">
      <c r="A12" s="222"/>
      <c r="B12" s="258"/>
      <c r="C12" s="252" t="s">
        <v>240</v>
      </c>
      <c r="D12" s="293"/>
      <c r="E12" s="252" t="s">
        <v>241</v>
      </c>
      <c r="F12" s="293"/>
      <c r="G12" s="252" t="s">
        <v>242</v>
      </c>
      <c r="H12" s="293"/>
      <c r="I12" s="252" t="s">
        <v>243</v>
      </c>
      <c r="J12" s="293"/>
      <c r="K12" s="252" t="s">
        <v>244</v>
      </c>
      <c r="L12" s="293"/>
      <c r="M12" s="252" t="s">
        <v>245</v>
      </c>
      <c r="N12" s="293"/>
      <c r="O12" s="252" t="s">
        <v>241</v>
      </c>
      <c r="P12" s="293"/>
      <c r="Q12" s="264"/>
      <c r="R12" s="264"/>
      <c r="S12" s="261"/>
      <c r="T12" s="253" t="s">
        <v>246</v>
      </c>
      <c r="U12" s="289"/>
      <c r="V12" s="253" t="s">
        <v>247</v>
      </c>
      <c r="W12" s="289"/>
      <c r="X12" s="253" t="s">
        <v>248</v>
      </c>
      <c r="Y12" s="289"/>
      <c r="Z12" s="253" t="s">
        <v>209</v>
      </c>
      <c r="AA12" s="289"/>
      <c r="AB12" s="198" t="s">
        <v>343</v>
      </c>
      <c r="AC12" s="253" t="s">
        <v>249</v>
      </c>
      <c r="AD12" s="289"/>
      <c r="AE12" s="253" t="s">
        <v>89</v>
      </c>
      <c r="AF12" s="289"/>
      <c r="AG12" s="253" t="s">
        <v>63</v>
      </c>
      <c r="AH12" s="289"/>
      <c r="AI12" s="253" t="s">
        <v>251</v>
      </c>
      <c r="AJ12" s="289"/>
      <c r="AK12" s="253" t="s">
        <v>250</v>
      </c>
      <c r="AL12" s="289"/>
      <c r="AM12" s="255"/>
      <c r="AN12" s="255"/>
      <c r="AO12" s="255"/>
      <c r="AP12" s="242"/>
      <c r="AQ12" s="242"/>
      <c r="AR12" s="249"/>
      <c r="AS12" s="249"/>
      <c r="AT12" s="285"/>
      <c r="AU12" s="291"/>
    </row>
    <row r="13" spans="1:47" ht="53.25" customHeight="1" thickBot="1">
      <c r="A13" s="230"/>
      <c r="B13" s="296"/>
      <c r="C13" s="188" t="s">
        <v>197</v>
      </c>
      <c r="D13" s="188" t="s">
        <v>198</v>
      </c>
      <c r="E13" s="189" t="s">
        <v>197</v>
      </c>
      <c r="F13" s="188" t="s">
        <v>198</v>
      </c>
      <c r="G13" s="189" t="s">
        <v>197</v>
      </c>
      <c r="H13" s="188" t="s">
        <v>198</v>
      </c>
      <c r="I13" s="189" t="s">
        <v>197</v>
      </c>
      <c r="J13" s="188" t="s">
        <v>198</v>
      </c>
      <c r="K13" s="189" t="s">
        <v>197</v>
      </c>
      <c r="L13" s="188" t="s">
        <v>198</v>
      </c>
      <c r="M13" s="189" t="s">
        <v>197</v>
      </c>
      <c r="N13" s="188" t="s">
        <v>198</v>
      </c>
      <c r="O13" s="189" t="s">
        <v>197</v>
      </c>
      <c r="P13" s="188" t="s">
        <v>198</v>
      </c>
      <c r="Q13" s="265"/>
      <c r="R13" s="265"/>
      <c r="S13" s="262"/>
      <c r="T13" s="125" t="s">
        <v>252</v>
      </c>
      <c r="U13" s="167" t="s">
        <v>253</v>
      </c>
      <c r="V13" s="125" t="s">
        <v>252</v>
      </c>
      <c r="W13" s="167" t="s">
        <v>253</v>
      </c>
      <c r="X13" s="125" t="s">
        <v>252</v>
      </c>
      <c r="Y13" s="167" t="s">
        <v>253</v>
      </c>
      <c r="Z13" s="125" t="s">
        <v>252</v>
      </c>
      <c r="AA13" s="167" t="s">
        <v>253</v>
      </c>
      <c r="AB13" s="167" t="s">
        <v>253</v>
      </c>
      <c r="AC13" s="125" t="s">
        <v>252</v>
      </c>
      <c r="AD13" s="167" t="s">
        <v>253</v>
      </c>
      <c r="AE13" s="125" t="s">
        <v>252</v>
      </c>
      <c r="AF13" s="167" t="s">
        <v>253</v>
      </c>
      <c r="AG13" s="125" t="s">
        <v>252</v>
      </c>
      <c r="AH13" s="167" t="s">
        <v>253</v>
      </c>
      <c r="AI13" s="125" t="s">
        <v>252</v>
      </c>
      <c r="AJ13" s="167" t="s">
        <v>253</v>
      </c>
      <c r="AK13" s="125" t="s">
        <v>252</v>
      </c>
      <c r="AL13" s="167" t="s">
        <v>253</v>
      </c>
      <c r="AM13" s="256"/>
      <c r="AN13" s="256"/>
      <c r="AO13" s="256"/>
      <c r="AP13" s="243"/>
      <c r="AQ13" s="243"/>
      <c r="AR13" s="250"/>
      <c r="AS13" s="250"/>
      <c r="AT13" s="286"/>
      <c r="AU13" s="292"/>
    </row>
    <row r="14" spans="1:47" ht="22.5" customHeight="1">
      <c r="A14" s="126">
        <v>1</v>
      </c>
      <c r="B14" s="127" t="s">
        <v>77</v>
      </c>
      <c r="C14" s="190">
        <v>5</v>
      </c>
      <c r="D14" s="191">
        <v>0</v>
      </c>
      <c r="E14" s="190">
        <v>7</v>
      </c>
      <c r="F14" s="191">
        <v>0</v>
      </c>
      <c r="G14" s="190">
        <v>10</v>
      </c>
      <c r="H14" s="191">
        <v>0</v>
      </c>
      <c r="I14" s="190">
        <v>13</v>
      </c>
      <c r="J14" s="191">
        <v>0</v>
      </c>
      <c r="K14" s="190"/>
      <c r="L14" s="191"/>
      <c r="M14" s="190"/>
      <c r="N14" s="191"/>
      <c r="O14" s="190">
        <v>7</v>
      </c>
      <c r="P14" s="191">
        <v>0</v>
      </c>
      <c r="Q14" s="191">
        <v>42</v>
      </c>
      <c r="R14" s="191">
        <v>0</v>
      </c>
      <c r="S14" s="191">
        <v>42</v>
      </c>
      <c r="T14" s="169">
        <v>0.004652777777777777</v>
      </c>
      <c r="U14" s="168">
        <v>0</v>
      </c>
      <c r="V14" s="169">
        <v>0.005439814814814815</v>
      </c>
      <c r="W14" s="168">
        <v>12</v>
      </c>
      <c r="X14" s="169">
        <v>0.0021643518518518518</v>
      </c>
      <c r="Y14" s="168">
        <v>1</v>
      </c>
      <c r="Z14" s="169">
        <v>0.004733796296296296</v>
      </c>
      <c r="AA14" s="168">
        <v>7</v>
      </c>
      <c r="AB14" s="168">
        <v>4</v>
      </c>
      <c r="AC14" s="169">
        <v>0.0008449074074074075</v>
      </c>
      <c r="AD14" s="168">
        <v>0</v>
      </c>
      <c r="AE14" s="169">
        <v>0.0009953703703703704</v>
      </c>
      <c r="AF14" s="168">
        <v>0</v>
      </c>
      <c r="AG14" s="169">
        <v>0.0015856481481481479</v>
      </c>
      <c r="AH14" s="168">
        <v>0</v>
      </c>
      <c r="AI14" s="169">
        <v>0.0030208333333333333</v>
      </c>
      <c r="AJ14" s="168">
        <v>11</v>
      </c>
      <c r="AK14" s="169">
        <v>0.002488425925925926</v>
      </c>
      <c r="AL14" s="168">
        <v>0</v>
      </c>
      <c r="AM14" s="180">
        <v>0</v>
      </c>
      <c r="AN14" s="128">
        <v>0</v>
      </c>
      <c r="AO14" s="129">
        <v>0</v>
      </c>
      <c r="AP14" s="134">
        <v>0.025925925925925925</v>
      </c>
      <c r="AQ14" s="139">
        <v>35</v>
      </c>
      <c r="AR14" s="139">
        <v>0</v>
      </c>
      <c r="AS14" s="170">
        <v>0</v>
      </c>
      <c r="AT14" s="171">
        <v>0.05474537037037037</v>
      </c>
      <c r="AU14" s="130">
        <v>1</v>
      </c>
    </row>
    <row r="15" spans="1:47" ht="22.5" customHeight="1">
      <c r="A15" s="131">
        <v>2</v>
      </c>
      <c r="B15" s="132" t="s">
        <v>179</v>
      </c>
      <c r="C15" s="192">
        <v>5</v>
      </c>
      <c r="D15" s="193">
        <v>0</v>
      </c>
      <c r="E15" s="192">
        <v>7</v>
      </c>
      <c r="F15" s="193">
        <v>0</v>
      </c>
      <c r="G15" s="194">
        <v>10</v>
      </c>
      <c r="H15" s="193">
        <v>0</v>
      </c>
      <c r="I15" s="192"/>
      <c r="J15" s="193"/>
      <c r="K15" s="192"/>
      <c r="L15" s="193"/>
      <c r="M15" s="192"/>
      <c r="N15" s="193"/>
      <c r="O15" s="192">
        <v>7</v>
      </c>
      <c r="P15" s="193">
        <v>0</v>
      </c>
      <c r="Q15" s="195">
        <v>29</v>
      </c>
      <c r="R15" s="195">
        <v>0</v>
      </c>
      <c r="S15" s="195">
        <v>29</v>
      </c>
      <c r="T15" s="174">
        <v>0.0062499999999999995</v>
      </c>
      <c r="U15" s="172">
        <v>0</v>
      </c>
      <c r="V15" s="174">
        <v>0.004432870370370371</v>
      </c>
      <c r="W15" s="172">
        <v>0</v>
      </c>
      <c r="X15" s="174">
        <v>0.002743055555555556</v>
      </c>
      <c r="Y15" s="172">
        <v>0</v>
      </c>
      <c r="Z15" s="174">
        <v>0.004224537037037037</v>
      </c>
      <c r="AA15" s="172">
        <v>0</v>
      </c>
      <c r="AB15" s="172">
        <v>0</v>
      </c>
      <c r="AC15" s="174">
        <v>0.0006828703703703703</v>
      </c>
      <c r="AD15" s="172">
        <v>0</v>
      </c>
      <c r="AE15" s="174">
        <v>0.0018055555555555557</v>
      </c>
      <c r="AF15" s="172">
        <v>0</v>
      </c>
      <c r="AG15" s="174">
        <v>0.0022106481481481478</v>
      </c>
      <c r="AH15" s="172">
        <v>0</v>
      </c>
      <c r="AI15" s="174">
        <v>0.003368055555555555</v>
      </c>
      <c r="AJ15" s="172">
        <v>26</v>
      </c>
      <c r="AK15" s="174">
        <v>0.0021874999999999998</v>
      </c>
      <c r="AL15" s="172">
        <v>0</v>
      </c>
      <c r="AM15" s="180">
        <v>0</v>
      </c>
      <c r="AN15" s="134">
        <v>0</v>
      </c>
      <c r="AO15" s="135">
        <v>0</v>
      </c>
      <c r="AP15" s="134">
        <v>0.027905092592592596</v>
      </c>
      <c r="AQ15" s="139">
        <v>26</v>
      </c>
      <c r="AR15" s="139">
        <v>0</v>
      </c>
      <c r="AS15" s="170">
        <v>0</v>
      </c>
      <c r="AT15" s="175">
        <v>0.05672453703703704</v>
      </c>
      <c r="AU15" s="136">
        <v>2</v>
      </c>
    </row>
    <row r="16" spans="1:47" ht="22.5" customHeight="1">
      <c r="A16" s="137">
        <v>3</v>
      </c>
      <c r="B16" s="132" t="s">
        <v>42</v>
      </c>
      <c r="C16" s="192">
        <v>5</v>
      </c>
      <c r="D16" s="193">
        <v>0</v>
      </c>
      <c r="E16" s="192">
        <v>7</v>
      </c>
      <c r="F16" s="193">
        <v>0</v>
      </c>
      <c r="G16" s="192">
        <v>10</v>
      </c>
      <c r="H16" s="193">
        <v>0</v>
      </c>
      <c r="I16" s="192"/>
      <c r="J16" s="193"/>
      <c r="K16" s="192"/>
      <c r="L16" s="193"/>
      <c r="M16" s="192"/>
      <c r="N16" s="193"/>
      <c r="O16" s="192">
        <v>5</v>
      </c>
      <c r="P16" s="193">
        <v>0</v>
      </c>
      <c r="Q16" s="195">
        <v>27</v>
      </c>
      <c r="R16" s="195">
        <v>0</v>
      </c>
      <c r="S16" s="195">
        <v>27</v>
      </c>
      <c r="T16" s="174">
        <v>0.008865740740740742</v>
      </c>
      <c r="U16" s="172">
        <v>0</v>
      </c>
      <c r="V16" s="174">
        <v>0.007141203703703704</v>
      </c>
      <c r="W16" s="172">
        <v>9</v>
      </c>
      <c r="X16" s="174">
        <v>0.0035069444444444445</v>
      </c>
      <c r="Y16" s="172">
        <v>1</v>
      </c>
      <c r="Z16" s="174">
        <v>0.006921296296296297</v>
      </c>
      <c r="AA16" s="172">
        <v>1</v>
      </c>
      <c r="AB16" s="172">
        <v>10</v>
      </c>
      <c r="AC16" s="174">
        <v>0.0010069444444444444</v>
      </c>
      <c r="AD16" s="172">
        <v>0</v>
      </c>
      <c r="AE16" s="174">
        <v>0.0020949074074074073</v>
      </c>
      <c r="AF16" s="172">
        <v>0</v>
      </c>
      <c r="AG16" s="174">
        <v>0.003530092592592592</v>
      </c>
      <c r="AH16" s="172">
        <v>1</v>
      </c>
      <c r="AI16" s="174">
        <v>0.005543981481481482</v>
      </c>
      <c r="AJ16" s="172">
        <v>1</v>
      </c>
      <c r="AK16" s="174">
        <v>0.00318287037037037</v>
      </c>
      <c r="AL16" s="172">
        <v>0</v>
      </c>
      <c r="AM16" s="180">
        <v>0</v>
      </c>
      <c r="AN16" s="134">
        <v>0</v>
      </c>
      <c r="AO16" s="135">
        <v>0</v>
      </c>
      <c r="AP16" s="134">
        <v>0.04179398148148149</v>
      </c>
      <c r="AQ16" s="139">
        <v>23</v>
      </c>
      <c r="AR16" s="139">
        <v>0</v>
      </c>
      <c r="AS16" s="170">
        <v>0</v>
      </c>
      <c r="AT16" s="175">
        <v>0.07061342592592593</v>
      </c>
      <c r="AU16" s="136">
        <v>3</v>
      </c>
    </row>
    <row r="17" spans="1:47" ht="22.5" customHeight="1">
      <c r="A17" s="137">
        <v>4</v>
      </c>
      <c r="B17" s="132" t="s">
        <v>125</v>
      </c>
      <c r="C17" s="192">
        <v>5</v>
      </c>
      <c r="D17" s="193">
        <v>0</v>
      </c>
      <c r="E17" s="192">
        <v>7</v>
      </c>
      <c r="F17" s="193">
        <v>0</v>
      </c>
      <c r="G17" s="192">
        <v>10</v>
      </c>
      <c r="H17" s="193">
        <v>0</v>
      </c>
      <c r="I17" s="192"/>
      <c r="J17" s="193"/>
      <c r="K17" s="192"/>
      <c r="L17" s="193"/>
      <c r="M17" s="192"/>
      <c r="N17" s="193"/>
      <c r="O17" s="192">
        <v>7</v>
      </c>
      <c r="P17" s="193">
        <v>0</v>
      </c>
      <c r="Q17" s="195">
        <v>29</v>
      </c>
      <c r="R17" s="195">
        <v>0</v>
      </c>
      <c r="S17" s="195">
        <v>29</v>
      </c>
      <c r="T17" s="174">
        <v>0.008217592592592594</v>
      </c>
      <c r="U17" s="172">
        <v>0</v>
      </c>
      <c r="V17" s="174">
        <v>0.008449074074074074</v>
      </c>
      <c r="W17" s="172">
        <v>0</v>
      </c>
      <c r="X17" s="174">
        <v>0.004166666666666667</v>
      </c>
      <c r="Y17" s="172">
        <v>2</v>
      </c>
      <c r="Z17" s="174">
        <v>0.006284722222222223</v>
      </c>
      <c r="AA17" s="172">
        <v>3</v>
      </c>
      <c r="AB17" s="172">
        <v>1</v>
      </c>
      <c r="AC17" s="174">
        <v>0.0012962962962962963</v>
      </c>
      <c r="AD17" s="172">
        <v>0</v>
      </c>
      <c r="AE17" s="174">
        <v>0.0014351851851851854</v>
      </c>
      <c r="AF17" s="172">
        <v>0</v>
      </c>
      <c r="AG17" s="174">
        <v>0.003368055555555555</v>
      </c>
      <c r="AH17" s="172">
        <v>0</v>
      </c>
      <c r="AI17" s="174">
        <v>0.006412037037037036</v>
      </c>
      <c r="AJ17" s="172">
        <v>7</v>
      </c>
      <c r="AK17" s="174">
        <v>0.003587962962962963</v>
      </c>
      <c r="AL17" s="172">
        <v>6</v>
      </c>
      <c r="AM17" s="180">
        <v>0</v>
      </c>
      <c r="AN17" s="134">
        <v>0</v>
      </c>
      <c r="AO17" s="135">
        <v>0</v>
      </c>
      <c r="AP17" s="134">
        <v>0.0432175925925926</v>
      </c>
      <c r="AQ17" s="139">
        <v>19</v>
      </c>
      <c r="AR17" s="139">
        <v>0</v>
      </c>
      <c r="AS17" s="170">
        <v>0</v>
      </c>
      <c r="AT17" s="175">
        <v>0.07203703703703704</v>
      </c>
      <c r="AU17" s="136">
        <v>4</v>
      </c>
    </row>
    <row r="18" spans="1:47" ht="22.5" customHeight="1">
      <c r="A18" s="131">
        <v>5</v>
      </c>
      <c r="B18" s="132" t="s">
        <v>168</v>
      </c>
      <c r="C18" s="192">
        <v>5</v>
      </c>
      <c r="D18" s="193">
        <v>0</v>
      </c>
      <c r="E18" s="192">
        <v>7</v>
      </c>
      <c r="F18" s="193">
        <v>0</v>
      </c>
      <c r="G18" s="192">
        <v>10</v>
      </c>
      <c r="H18" s="193">
        <v>0</v>
      </c>
      <c r="I18" s="192"/>
      <c r="J18" s="193"/>
      <c r="K18" s="192"/>
      <c r="L18" s="193"/>
      <c r="M18" s="192"/>
      <c r="N18" s="193"/>
      <c r="O18" s="192">
        <v>7</v>
      </c>
      <c r="P18" s="193">
        <v>0</v>
      </c>
      <c r="Q18" s="195">
        <v>29</v>
      </c>
      <c r="R18" s="195">
        <v>0</v>
      </c>
      <c r="S18" s="195">
        <v>29</v>
      </c>
      <c r="T18" s="174">
        <v>0.008055555555555555</v>
      </c>
      <c r="U18" s="172">
        <v>0</v>
      </c>
      <c r="V18" s="174">
        <v>0.007465277777777778</v>
      </c>
      <c r="W18" s="172">
        <v>0</v>
      </c>
      <c r="X18" s="174">
        <v>0.004212962962962963</v>
      </c>
      <c r="Y18" s="172">
        <v>2</v>
      </c>
      <c r="Z18" s="174">
        <v>0.006944444444444444</v>
      </c>
      <c r="AA18" s="172">
        <v>40</v>
      </c>
      <c r="AB18" s="172">
        <v>0</v>
      </c>
      <c r="AC18" s="174">
        <v>0.000787037037037037</v>
      </c>
      <c r="AD18" s="172">
        <v>0</v>
      </c>
      <c r="AE18" s="174">
        <v>0.0018518518518518517</v>
      </c>
      <c r="AF18" s="172">
        <v>0</v>
      </c>
      <c r="AG18" s="174">
        <v>0.002951388888888889</v>
      </c>
      <c r="AH18" s="172">
        <v>1</v>
      </c>
      <c r="AI18" s="174">
        <v>0.006354166666666667</v>
      </c>
      <c r="AJ18" s="172">
        <v>0</v>
      </c>
      <c r="AK18" s="174">
        <v>0.002870370370370371</v>
      </c>
      <c r="AL18" s="172">
        <v>0</v>
      </c>
      <c r="AM18" s="180">
        <v>0</v>
      </c>
      <c r="AN18" s="134">
        <v>0</v>
      </c>
      <c r="AO18" s="135">
        <v>0</v>
      </c>
      <c r="AP18" s="134">
        <v>0.041493055555555554</v>
      </c>
      <c r="AQ18" s="139">
        <v>43</v>
      </c>
      <c r="AR18" s="139">
        <v>14</v>
      </c>
      <c r="AS18" s="170">
        <v>0.004861111111111111</v>
      </c>
      <c r="AT18" s="175">
        <v>0.07517361111111111</v>
      </c>
      <c r="AU18" s="136">
        <v>5</v>
      </c>
    </row>
    <row r="19" spans="1:47" ht="22.5" customHeight="1">
      <c r="A19" s="137">
        <v>6</v>
      </c>
      <c r="B19" s="132" t="s">
        <v>23</v>
      </c>
      <c r="C19" s="192">
        <v>5</v>
      </c>
      <c r="D19" s="193">
        <v>0</v>
      </c>
      <c r="E19" s="192">
        <v>7</v>
      </c>
      <c r="F19" s="193">
        <v>4</v>
      </c>
      <c r="G19" s="192">
        <v>10</v>
      </c>
      <c r="H19" s="193">
        <v>0</v>
      </c>
      <c r="I19" s="192"/>
      <c r="J19" s="193"/>
      <c r="K19" s="192"/>
      <c r="L19" s="193"/>
      <c r="M19" s="192"/>
      <c r="N19" s="193"/>
      <c r="O19" s="192">
        <v>5</v>
      </c>
      <c r="P19" s="193">
        <v>0</v>
      </c>
      <c r="Q19" s="195">
        <v>27</v>
      </c>
      <c r="R19" s="195">
        <v>4</v>
      </c>
      <c r="S19" s="195">
        <v>23</v>
      </c>
      <c r="T19" s="174">
        <v>0.008923611111111111</v>
      </c>
      <c r="U19" s="172">
        <v>6</v>
      </c>
      <c r="V19" s="174">
        <v>0.01025462962962963</v>
      </c>
      <c r="W19" s="172">
        <v>0</v>
      </c>
      <c r="X19" s="174">
        <v>0.004131944444444444</v>
      </c>
      <c r="Y19" s="172">
        <v>3</v>
      </c>
      <c r="Z19" s="174">
        <v>0.006307870370370371</v>
      </c>
      <c r="AA19" s="172">
        <v>3</v>
      </c>
      <c r="AB19" s="172">
        <v>4</v>
      </c>
      <c r="AC19" s="174">
        <v>0.0011342592592592591</v>
      </c>
      <c r="AD19" s="172">
        <v>10</v>
      </c>
      <c r="AE19" s="174">
        <v>0.0017476851851851852</v>
      </c>
      <c r="AF19" s="172">
        <v>0</v>
      </c>
      <c r="AG19" s="174">
        <v>0.002685185185185185</v>
      </c>
      <c r="AH19" s="172">
        <v>0</v>
      </c>
      <c r="AI19" s="174">
        <v>0.007534722222222221</v>
      </c>
      <c r="AJ19" s="172">
        <v>0</v>
      </c>
      <c r="AK19" s="174">
        <v>0.0043749999999999995</v>
      </c>
      <c r="AL19" s="172">
        <v>0</v>
      </c>
      <c r="AM19" s="180">
        <v>0</v>
      </c>
      <c r="AN19" s="134">
        <v>0</v>
      </c>
      <c r="AO19" s="135">
        <v>0</v>
      </c>
      <c r="AP19" s="134">
        <v>0.0470949074074074</v>
      </c>
      <c r="AQ19" s="139">
        <v>26</v>
      </c>
      <c r="AR19" s="139">
        <v>3</v>
      </c>
      <c r="AS19" s="170">
        <v>0.0010416666666666667</v>
      </c>
      <c r="AT19" s="175">
        <v>0.07695601851851851</v>
      </c>
      <c r="AU19" s="136">
        <v>6</v>
      </c>
    </row>
    <row r="20" spans="1:47" ht="22.5" customHeight="1">
      <c r="A20" s="131">
        <v>7</v>
      </c>
      <c r="B20" s="132" t="s">
        <v>147</v>
      </c>
      <c r="C20" s="192">
        <v>5</v>
      </c>
      <c r="D20" s="196">
        <v>0</v>
      </c>
      <c r="E20" s="192">
        <v>7</v>
      </c>
      <c r="F20" s="193">
        <v>0</v>
      </c>
      <c r="G20" s="192">
        <v>10</v>
      </c>
      <c r="H20" s="193">
        <v>0</v>
      </c>
      <c r="I20" s="192"/>
      <c r="J20" s="193"/>
      <c r="K20" s="192"/>
      <c r="L20" s="193"/>
      <c r="M20" s="192"/>
      <c r="N20" s="193"/>
      <c r="O20" s="192"/>
      <c r="P20" s="193"/>
      <c r="Q20" s="195">
        <v>22</v>
      </c>
      <c r="R20" s="195">
        <v>0</v>
      </c>
      <c r="S20" s="195">
        <v>22</v>
      </c>
      <c r="T20" s="174">
        <v>0.010775462962962964</v>
      </c>
      <c r="U20" s="133">
        <v>12</v>
      </c>
      <c r="V20" s="174">
        <v>0.009305555555555555</v>
      </c>
      <c r="W20" s="172">
        <v>1</v>
      </c>
      <c r="X20" s="174">
        <v>0.0061342592592592594</v>
      </c>
      <c r="Y20" s="172">
        <v>1</v>
      </c>
      <c r="Z20" s="174">
        <v>0.00537037037037037</v>
      </c>
      <c r="AA20" s="172">
        <v>3</v>
      </c>
      <c r="AB20" s="172">
        <v>7</v>
      </c>
      <c r="AC20" s="174">
        <v>0.0011342592592592591</v>
      </c>
      <c r="AD20" s="172">
        <v>3</v>
      </c>
      <c r="AE20" s="174">
        <v>0.0038310185185185183</v>
      </c>
      <c r="AF20" s="172">
        <v>0</v>
      </c>
      <c r="AG20" s="174">
        <v>0.003900462962962963</v>
      </c>
      <c r="AH20" s="172">
        <v>0</v>
      </c>
      <c r="AI20" s="174">
        <v>0.010150462962962964</v>
      </c>
      <c r="AJ20" s="172">
        <v>0</v>
      </c>
      <c r="AK20" s="174">
        <v>0.004942129629629629</v>
      </c>
      <c r="AL20" s="172">
        <v>0</v>
      </c>
      <c r="AM20" s="180">
        <v>0</v>
      </c>
      <c r="AN20" s="134">
        <v>0</v>
      </c>
      <c r="AO20" s="135">
        <v>0</v>
      </c>
      <c r="AP20" s="134">
        <v>0.05554398148148148</v>
      </c>
      <c r="AQ20" s="139">
        <v>27</v>
      </c>
      <c r="AR20" s="139">
        <v>5</v>
      </c>
      <c r="AS20" s="170">
        <v>0.0017361111111111112</v>
      </c>
      <c r="AT20" s="175">
        <v>0.08609953703703703</v>
      </c>
      <c r="AU20" s="136">
        <v>7</v>
      </c>
    </row>
    <row r="21" spans="1:47" ht="22.5" customHeight="1">
      <c r="A21" s="131">
        <v>8</v>
      </c>
      <c r="B21" s="132" t="s">
        <v>180</v>
      </c>
      <c r="C21" s="192">
        <v>5</v>
      </c>
      <c r="D21" s="193">
        <v>0</v>
      </c>
      <c r="E21" s="192">
        <v>7</v>
      </c>
      <c r="F21" s="193">
        <v>0</v>
      </c>
      <c r="G21" s="192"/>
      <c r="H21" s="193"/>
      <c r="I21" s="192"/>
      <c r="J21" s="193"/>
      <c r="K21" s="192"/>
      <c r="L21" s="193"/>
      <c r="M21" s="192"/>
      <c r="N21" s="193"/>
      <c r="O21" s="192"/>
      <c r="P21" s="193"/>
      <c r="Q21" s="195">
        <v>12</v>
      </c>
      <c r="R21" s="195">
        <v>0</v>
      </c>
      <c r="S21" s="195">
        <v>12</v>
      </c>
      <c r="T21" s="174">
        <v>0.01167824074074074</v>
      </c>
      <c r="U21" s="172">
        <v>27</v>
      </c>
      <c r="V21" s="174">
        <v>0.008854166666666666</v>
      </c>
      <c r="W21" s="172">
        <v>29</v>
      </c>
      <c r="X21" s="174">
        <v>0.0018171296296296297</v>
      </c>
      <c r="Y21" s="172">
        <v>0</v>
      </c>
      <c r="Z21" s="174">
        <v>0.006944444444444444</v>
      </c>
      <c r="AA21" s="172">
        <v>40</v>
      </c>
      <c r="AB21" s="172">
        <v>5</v>
      </c>
      <c r="AC21" s="174">
        <v>0.0006018518518518519</v>
      </c>
      <c r="AD21" s="172">
        <v>0</v>
      </c>
      <c r="AE21" s="174">
        <v>0.001736111111111111</v>
      </c>
      <c r="AF21" s="172">
        <v>0</v>
      </c>
      <c r="AG21" s="174">
        <v>0.003414351851851852</v>
      </c>
      <c r="AH21" s="172">
        <v>1</v>
      </c>
      <c r="AI21" s="174">
        <v>0.00806712962962963</v>
      </c>
      <c r="AJ21" s="172">
        <v>1</v>
      </c>
      <c r="AK21" s="174">
        <v>0.0034490740740740745</v>
      </c>
      <c r="AL21" s="172">
        <v>0</v>
      </c>
      <c r="AM21" s="180">
        <v>6</v>
      </c>
      <c r="AN21" s="134">
        <v>0</v>
      </c>
      <c r="AO21" s="135">
        <v>0</v>
      </c>
      <c r="AP21" s="134">
        <v>0.04656250000000001</v>
      </c>
      <c r="AQ21" s="139">
        <v>109</v>
      </c>
      <c r="AR21" s="139">
        <v>97</v>
      </c>
      <c r="AS21" s="170">
        <v>0.033680555555555554</v>
      </c>
      <c r="AT21" s="175">
        <v>0.10906249999999999</v>
      </c>
      <c r="AU21" s="136">
        <v>8</v>
      </c>
    </row>
    <row r="22" spans="1:47" ht="22.5" customHeight="1">
      <c r="A22" s="131">
        <v>9</v>
      </c>
      <c r="B22" s="132" t="s">
        <v>75</v>
      </c>
      <c r="C22" s="192">
        <v>5</v>
      </c>
      <c r="D22" s="193">
        <v>0</v>
      </c>
      <c r="E22" s="192">
        <v>7</v>
      </c>
      <c r="F22" s="193">
        <v>3</v>
      </c>
      <c r="G22" s="192">
        <v>10</v>
      </c>
      <c r="H22" s="193">
        <v>1</v>
      </c>
      <c r="I22" s="192"/>
      <c r="J22" s="193"/>
      <c r="K22" s="192"/>
      <c r="L22" s="193"/>
      <c r="M22" s="192"/>
      <c r="N22" s="193"/>
      <c r="O22" s="192"/>
      <c r="P22" s="193"/>
      <c r="Q22" s="195">
        <v>22</v>
      </c>
      <c r="R22" s="195">
        <v>4</v>
      </c>
      <c r="S22" s="195">
        <v>18</v>
      </c>
      <c r="T22" s="174">
        <v>0.012499999999999999</v>
      </c>
      <c r="U22" s="172">
        <v>50</v>
      </c>
      <c r="V22" s="174">
        <v>0.012499999999999999</v>
      </c>
      <c r="W22" s="172">
        <v>40</v>
      </c>
      <c r="X22" s="174">
        <v>0.006087962962962964</v>
      </c>
      <c r="Y22" s="172">
        <v>9</v>
      </c>
      <c r="Z22" s="174">
        <v>0.006944444444444444</v>
      </c>
      <c r="AA22" s="172">
        <v>40</v>
      </c>
      <c r="AB22" s="172">
        <v>7</v>
      </c>
      <c r="AC22" s="174">
        <v>0.0020833333333333333</v>
      </c>
      <c r="AD22" s="172">
        <v>3</v>
      </c>
      <c r="AE22" s="174">
        <v>0.0018518518518518517</v>
      </c>
      <c r="AF22" s="172">
        <v>0</v>
      </c>
      <c r="AG22" s="174">
        <v>0.003969907407407407</v>
      </c>
      <c r="AH22" s="172">
        <v>5</v>
      </c>
      <c r="AI22" s="174">
        <v>0.01</v>
      </c>
      <c r="AJ22" s="172">
        <v>1</v>
      </c>
      <c r="AK22" s="174">
        <v>0.0043749999999999995</v>
      </c>
      <c r="AL22" s="172">
        <v>16</v>
      </c>
      <c r="AM22" s="180">
        <v>6</v>
      </c>
      <c r="AN22" s="134">
        <v>0</v>
      </c>
      <c r="AO22" s="135">
        <v>0</v>
      </c>
      <c r="AP22" s="134">
        <v>0.0603125</v>
      </c>
      <c r="AQ22" s="139">
        <v>177</v>
      </c>
      <c r="AR22" s="139">
        <v>159</v>
      </c>
      <c r="AS22" s="170">
        <v>0.05520833333333334</v>
      </c>
      <c r="AT22" s="175">
        <v>0.14434027777777778</v>
      </c>
      <c r="AU22" s="136">
        <v>9</v>
      </c>
    </row>
    <row r="23" spans="1:47" ht="22.5" customHeight="1">
      <c r="A23" s="131">
        <v>10</v>
      </c>
      <c r="B23" s="132" t="s">
        <v>22</v>
      </c>
      <c r="C23" s="192">
        <v>5</v>
      </c>
      <c r="D23" s="193">
        <v>0</v>
      </c>
      <c r="E23" s="192">
        <v>7</v>
      </c>
      <c r="F23" s="193">
        <v>0</v>
      </c>
      <c r="G23" s="192"/>
      <c r="H23" s="193"/>
      <c r="I23" s="192"/>
      <c r="J23" s="193"/>
      <c r="K23" s="192"/>
      <c r="L23" s="193"/>
      <c r="M23" s="192"/>
      <c r="N23" s="193"/>
      <c r="O23" s="192">
        <v>7</v>
      </c>
      <c r="P23" s="193">
        <v>0</v>
      </c>
      <c r="Q23" s="195">
        <v>19</v>
      </c>
      <c r="R23" s="195">
        <v>0</v>
      </c>
      <c r="S23" s="195">
        <v>19</v>
      </c>
      <c r="T23" s="174">
        <v>0.012499999999999999</v>
      </c>
      <c r="U23" s="172">
        <v>86</v>
      </c>
      <c r="V23" s="174">
        <v>0.009409722222222224</v>
      </c>
      <c r="W23" s="172">
        <v>28</v>
      </c>
      <c r="X23" s="174">
        <v>0.0038078703703703707</v>
      </c>
      <c r="Y23" s="172">
        <v>16</v>
      </c>
      <c r="Z23" s="174">
        <v>0.006944444444444444</v>
      </c>
      <c r="AA23" s="172">
        <v>67</v>
      </c>
      <c r="AB23" s="172">
        <v>7</v>
      </c>
      <c r="AC23" s="174">
        <v>0.002534722222222222</v>
      </c>
      <c r="AD23" s="172">
        <v>3</v>
      </c>
      <c r="AE23" s="174">
        <v>0.002789351851851852</v>
      </c>
      <c r="AF23" s="172">
        <v>3</v>
      </c>
      <c r="AG23" s="174">
        <v>0.00417824074074074</v>
      </c>
      <c r="AH23" s="172">
        <v>1</v>
      </c>
      <c r="AI23" s="174">
        <v>0.0090625</v>
      </c>
      <c r="AJ23" s="172">
        <v>6</v>
      </c>
      <c r="AK23" s="174">
        <v>0.003958333333333334</v>
      </c>
      <c r="AL23" s="172">
        <v>0</v>
      </c>
      <c r="AM23" s="180">
        <v>6</v>
      </c>
      <c r="AN23" s="134">
        <v>0</v>
      </c>
      <c r="AO23" s="135">
        <v>0</v>
      </c>
      <c r="AP23" s="134">
        <v>0.055185185185185184</v>
      </c>
      <c r="AQ23" s="139">
        <v>223</v>
      </c>
      <c r="AR23" s="139">
        <v>204</v>
      </c>
      <c r="AS23" s="170">
        <v>0.07083333333333333</v>
      </c>
      <c r="AT23" s="175">
        <v>0.15483796296296298</v>
      </c>
      <c r="AU23" s="136">
        <v>10</v>
      </c>
    </row>
    <row r="24" spans="1:47" ht="22.5" customHeight="1">
      <c r="A24" s="131">
        <v>11</v>
      </c>
      <c r="B24" s="132" t="s">
        <v>31</v>
      </c>
      <c r="C24" s="192">
        <v>5</v>
      </c>
      <c r="D24" s="193">
        <v>0</v>
      </c>
      <c r="E24" s="192">
        <v>7</v>
      </c>
      <c r="F24" s="193">
        <v>3</v>
      </c>
      <c r="G24" s="192">
        <v>10</v>
      </c>
      <c r="H24" s="193">
        <v>0</v>
      </c>
      <c r="I24" s="192"/>
      <c r="J24" s="193"/>
      <c r="K24" s="192"/>
      <c r="L24" s="193"/>
      <c r="M24" s="192"/>
      <c r="N24" s="193"/>
      <c r="O24" s="192"/>
      <c r="P24" s="193"/>
      <c r="Q24" s="195">
        <v>22</v>
      </c>
      <c r="R24" s="195">
        <v>3</v>
      </c>
      <c r="S24" s="195">
        <v>19</v>
      </c>
      <c r="T24" s="174">
        <v>0.012499999999999999</v>
      </c>
      <c r="U24" s="172">
        <v>32</v>
      </c>
      <c r="V24" s="174">
        <v>0.012499999999999999</v>
      </c>
      <c r="W24" s="172">
        <v>106</v>
      </c>
      <c r="X24" s="174">
        <v>0.00462962962962963</v>
      </c>
      <c r="Y24" s="172">
        <v>3</v>
      </c>
      <c r="Z24" s="174">
        <v>0.006944444444444444</v>
      </c>
      <c r="AA24" s="172">
        <v>60</v>
      </c>
      <c r="AB24" s="172">
        <v>1</v>
      </c>
      <c r="AC24" s="174">
        <v>0.0012152777777777778</v>
      </c>
      <c r="AD24" s="172">
        <v>0</v>
      </c>
      <c r="AE24" s="174">
        <v>0.0022916666666666667</v>
      </c>
      <c r="AF24" s="172">
        <v>0</v>
      </c>
      <c r="AG24" s="174">
        <v>0.0037384259259259263</v>
      </c>
      <c r="AH24" s="172">
        <v>7</v>
      </c>
      <c r="AI24" s="174">
        <v>0.01037037037037037</v>
      </c>
      <c r="AJ24" s="172">
        <v>3</v>
      </c>
      <c r="AK24" s="174">
        <v>0.0059490740740740745</v>
      </c>
      <c r="AL24" s="172">
        <v>0</v>
      </c>
      <c r="AM24" s="180">
        <v>0</v>
      </c>
      <c r="AN24" s="134">
        <v>0</v>
      </c>
      <c r="AO24" s="135">
        <v>0</v>
      </c>
      <c r="AP24" s="134">
        <v>0.06013888888888888</v>
      </c>
      <c r="AQ24" s="139">
        <v>212</v>
      </c>
      <c r="AR24" s="139">
        <v>193</v>
      </c>
      <c r="AS24" s="170">
        <v>0.06701388888888889</v>
      </c>
      <c r="AT24" s="175">
        <v>0.15597222222222223</v>
      </c>
      <c r="AU24" s="136">
        <v>11</v>
      </c>
    </row>
    <row r="25" spans="1:47" ht="22.5" customHeight="1">
      <c r="A25" s="131">
        <v>12</v>
      </c>
      <c r="B25" s="132" t="s">
        <v>288</v>
      </c>
      <c r="C25" s="192"/>
      <c r="D25" s="193"/>
      <c r="E25" s="192"/>
      <c r="F25" s="193"/>
      <c r="G25" s="192">
        <v>10</v>
      </c>
      <c r="H25" s="193">
        <v>3</v>
      </c>
      <c r="I25" s="192"/>
      <c r="J25" s="193"/>
      <c r="K25" s="192"/>
      <c r="L25" s="193"/>
      <c r="M25" s="192"/>
      <c r="N25" s="193"/>
      <c r="O25" s="192"/>
      <c r="P25" s="193"/>
      <c r="Q25" s="195">
        <v>10</v>
      </c>
      <c r="R25" s="195">
        <v>3</v>
      </c>
      <c r="S25" s="195">
        <v>7</v>
      </c>
      <c r="T25" s="174">
        <v>0.012499999999999999</v>
      </c>
      <c r="U25" s="172">
        <v>84</v>
      </c>
      <c r="V25" s="174">
        <v>0.012499999999999999</v>
      </c>
      <c r="W25" s="172">
        <v>42</v>
      </c>
      <c r="X25" s="174">
        <v>0.0037500000000000003</v>
      </c>
      <c r="Y25" s="172">
        <v>18</v>
      </c>
      <c r="Z25" s="174">
        <v>0.006944444444444444</v>
      </c>
      <c r="AA25" s="172">
        <v>87</v>
      </c>
      <c r="AB25" s="172">
        <v>10</v>
      </c>
      <c r="AC25" s="174">
        <v>0.003414351851851852</v>
      </c>
      <c r="AD25" s="172">
        <v>6</v>
      </c>
      <c r="AE25" s="174">
        <v>0.004201388888888889</v>
      </c>
      <c r="AF25" s="172">
        <v>13</v>
      </c>
      <c r="AG25" s="174">
        <v>0.005092592592592592</v>
      </c>
      <c r="AH25" s="172">
        <v>2</v>
      </c>
      <c r="AI25" s="174">
        <v>0.012499999999999999</v>
      </c>
      <c r="AJ25" s="172">
        <v>30</v>
      </c>
      <c r="AK25" s="174">
        <v>0.007986111111111112</v>
      </c>
      <c r="AL25" s="172">
        <v>36</v>
      </c>
      <c r="AM25" s="180">
        <v>0</v>
      </c>
      <c r="AN25" s="134">
        <v>0</v>
      </c>
      <c r="AO25" s="135">
        <v>0</v>
      </c>
      <c r="AP25" s="134">
        <v>0.06888888888888889</v>
      </c>
      <c r="AQ25" s="139">
        <v>328</v>
      </c>
      <c r="AR25" s="139">
        <v>321</v>
      </c>
      <c r="AS25" s="170">
        <v>0.11145833333333334</v>
      </c>
      <c r="AT25" s="175">
        <v>0.20916666666666667</v>
      </c>
      <c r="AU25" s="136">
        <v>12</v>
      </c>
    </row>
    <row r="26" spans="1:47" ht="22.5" customHeight="1">
      <c r="A26" s="131">
        <v>13</v>
      </c>
      <c r="B26" s="132" t="s">
        <v>79</v>
      </c>
      <c r="C26" s="192">
        <v>5</v>
      </c>
      <c r="D26" s="193">
        <v>0</v>
      </c>
      <c r="E26" s="192">
        <v>7</v>
      </c>
      <c r="F26" s="193">
        <v>4</v>
      </c>
      <c r="G26" s="192"/>
      <c r="H26" s="193"/>
      <c r="I26" s="192"/>
      <c r="J26" s="193"/>
      <c r="K26" s="192"/>
      <c r="L26" s="193"/>
      <c r="M26" s="192"/>
      <c r="N26" s="193"/>
      <c r="O26" s="192">
        <v>5</v>
      </c>
      <c r="P26" s="193">
        <v>0</v>
      </c>
      <c r="Q26" s="195">
        <v>17</v>
      </c>
      <c r="R26" s="195">
        <v>4</v>
      </c>
      <c r="S26" s="195">
        <v>13</v>
      </c>
      <c r="T26" s="174">
        <v>0.012499999999999999</v>
      </c>
      <c r="U26" s="172">
        <v>140</v>
      </c>
      <c r="V26" s="174">
        <v>0.011180555555555556</v>
      </c>
      <c r="W26" s="172">
        <v>5</v>
      </c>
      <c r="X26" s="174">
        <v>0.004097222222222223</v>
      </c>
      <c r="Y26" s="172">
        <v>15</v>
      </c>
      <c r="Z26" s="174">
        <v>0.006944444444444444</v>
      </c>
      <c r="AA26" s="172">
        <v>81</v>
      </c>
      <c r="AB26" s="172">
        <v>7</v>
      </c>
      <c r="AC26" s="174">
        <v>0.0031249999999999997</v>
      </c>
      <c r="AD26" s="172">
        <v>4</v>
      </c>
      <c r="AE26" s="174">
        <v>0.002685185185185185</v>
      </c>
      <c r="AF26" s="172">
        <v>3</v>
      </c>
      <c r="AG26" s="174">
        <v>0.006597222222222222</v>
      </c>
      <c r="AH26" s="172">
        <v>1</v>
      </c>
      <c r="AI26" s="174">
        <v>0.010925925925925924</v>
      </c>
      <c r="AJ26" s="172">
        <v>53</v>
      </c>
      <c r="AK26" s="174">
        <v>0.005763888888888889</v>
      </c>
      <c r="AL26" s="172">
        <v>16</v>
      </c>
      <c r="AM26" s="180">
        <v>24</v>
      </c>
      <c r="AN26" s="134">
        <v>0</v>
      </c>
      <c r="AO26" s="135">
        <v>0</v>
      </c>
      <c r="AP26" s="134">
        <v>0.06381944444444444</v>
      </c>
      <c r="AQ26" s="139">
        <v>349</v>
      </c>
      <c r="AR26" s="139">
        <v>336</v>
      </c>
      <c r="AS26" s="170">
        <v>0.11666666666666667</v>
      </c>
      <c r="AT26" s="175">
        <v>0.20930555555555558</v>
      </c>
      <c r="AU26" s="136">
        <v>13</v>
      </c>
    </row>
    <row r="27" spans="1:47" ht="22.5" customHeight="1">
      <c r="A27" s="131">
        <v>14</v>
      </c>
      <c r="B27" s="132" t="s">
        <v>7</v>
      </c>
      <c r="C27" s="192">
        <v>5</v>
      </c>
      <c r="D27" s="193">
        <v>0</v>
      </c>
      <c r="E27" s="192">
        <v>7</v>
      </c>
      <c r="F27" s="193">
        <v>0</v>
      </c>
      <c r="G27" s="192"/>
      <c r="H27" s="193"/>
      <c r="I27" s="192"/>
      <c r="J27" s="193"/>
      <c r="K27" s="192"/>
      <c r="L27" s="193"/>
      <c r="M27" s="192"/>
      <c r="N27" s="193"/>
      <c r="O27" s="192">
        <v>7</v>
      </c>
      <c r="P27" s="193">
        <v>0</v>
      </c>
      <c r="Q27" s="195">
        <v>19</v>
      </c>
      <c r="R27" s="195">
        <v>0</v>
      </c>
      <c r="S27" s="195">
        <v>19</v>
      </c>
      <c r="T27" s="174">
        <v>0.012499999999999999</v>
      </c>
      <c r="U27" s="172">
        <v>140</v>
      </c>
      <c r="V27" s="174">
        <v>0.011666666666666667</v>
      </c>
      <c r="W27" s="172">
        <v>18</v>
      </c>
      <c r="X27" s="174">
        <v>0.00462962962962963</v>
      </c>
      <c r="Y27" s="172">
        <v>21</v>
      </c>
      <c r="Z27" s="174">
        <v>0.006944444444444444</v>
      </c>
      <c r="AA27" s="172">
        <v>95</v>
      </c>
      <c r="AB27" s="172">
        <v>13</v>
      </c>
      <c r="AC27" s="174">
        <v>0.002800925925925926</v>
      </c>
      <c r="AD27" s="172">
        <v>6</v>
      </c>
      <c r="AE27" s="174">
        <v>0.004432870370370371</v>
      </c>
      <c r="AF27" s="172">
        <v>0</v>
      </c>
      <c r="AG27" s="174">
        <v>0.007870370370370371</v>
      </c>
      <c r="AH27" s="172">
        <v>9</v>
      </c>
      <c r="AI27" s="174">
        <v>0.012499999999999999</v>
      </c>
      <c r="AJ27" s="172">
        <v>30</v>
      </c>
      <c r="AK27" s="174">
        <v>0.005960648148148149</v>
      </c>
      <c r="AL27" s="172">
        <v>0</v>
      </c>
      <c r="AM27" s="180">
        <v>18</v>
      </c>
      <c r="AN27" s="134">
        <v>0</v>
      </c>
      <c r="AO27" s="135">
        <v>0</v>
      </c>
      <c r="AP27" s="134">
        <v>0.06930555555555555</v>
      </c>
      <c r="AQ27" s="139">
        <v>350</v>
      </c>
      <c r="AR27" s="139">
        <v>331</v>
      </c>
      <c r="AS27" s="170">
        <v>0.11493055555555556</v>
      </c>
      <c r="AT27" s="175">
        <v>0.21305555555555555</v>
      </c>
      <c r="AU27" s="136">
        <v>14</v>
      </c>
    </row>
    <row r="28" spans="1:47" ht="22.5" customHeight="1">
      <c r="A28" s="131">
        <v>15</v>
      </c>
      <c r="B28" s="132" t="s">
        <v>45</v>
      </c>
      <c r="C28" s="192">
        <v>5</v>
      </c>
      <c r="D28" s="193">
        <v>1</v>
      </c>
      <c r="E28" s="192">
        <v>7</v>
      </c>
      <c r="F28" s="193">
        <v>6</v>
      </c>
      <c r="G28" s="192">
        <v>0</v>
      </c>
      <c r="H28" s="193">
        <v>9</v>
      </c>
      <c r="I28" s="192"/>
      <c r="J28" s="193"/>
      <c r="K28" s="192"/>
      <c r="L28" s="193"/>
      <c r="M28" s="192"/>
      <c r="N28" s="193"/>
      <c r="O28" s="192"/>
      <c r="P28" s="193"/>
      <c r="Q28" s="195">
        <v>12</v>
      </c>
      <c r="R28" s="195">
        <v>16</v>
      </c>
      <c r="S28" s="195">
        <v>-4</v>
      </c>
      <c r="T28" s="174">
        <v>0.012499999999999999</v>
      </c>
      <c r="U28" s="172">
        <v>157</v>
      </c>
      <c r="V28" s="174">
        <v>0.01119212962962963</v>
      </c>
      <c r="W28" s="172">
        <v>33</v>
      </c>
      <c r="X28" s="174">
        <v>0.003090277777777778</v>
      </c>
      <c r="Y28" s="172">
        <v>3</v>
      </c>
      <c r="Z28" s="174">
        <v>0.006944444444444444</v>
      </c>
      <c r="AA28" s="172">
        <v>88</v>
      </c>
      <c r="AB28" s="172">
        <v>7</v>
      </c>
      <c r="AC28" s="174">
        <v>0.002615740740740741</v>
      </c>
      <c r="AD28" s="172">
        <v>0</v>
      </c>
      <c r="AE28" s="174">
        <v>0.0035532407407407405</v>
      </c>
      <c r="AF28" s="172">
        <v>4</v>
      </c>
      <c r="AG28" s="174">
        <v>0.008680555555555556</v>
      </c>
      <c r="AH28" s="172">
        <v>26</v>
      </c>
      <c r="AI28" s="174">
        <v>0.010416666666666666</v>
      </c>
      <c r="AJ28" s="172">
        <v>43</v>
      </c>
      <c r="AK28" s="174">
        <v>0.005208333333333333</v>
      </c>
      <c r="AL28" s="172">
        <v>6</v>
      </c>
      <c r="AM28" s="180">
        <v>18</v>
      </c>
      <c r="AN28" s="134">
        <v>0</v>
      </c>
      <c r="AO28" s="135">
        <v>0</v>
      </c>
      <c r="AP28" s="134">
        <v>0.06420138888888889</v>
      </c>
      <c r="AQ28" s="139">
        <v>385</v>
      </c>
      <c r="AR28" s="139">
        <v>389</v>
      </c>
      <c r="AS28" s="170">
        <v>0.13506944444444444</v>
      </c>
      <c r="AT28" s="175">
        <v>0.2280902777777778</v>
      </c>
      <c r="AU28" s="136">
        <v>15</v>
      </c>
    </row>
    <row r="29" spans="1:47" ht="22.5" customHeight="1">
      <c r="A29" s="131">
        <v>16</v>
      </c>
      <c r="B29" s="132" t="s">
        <v>20</v>
      </c>
      <c r="C29" s="192">
        <v>5</v>
      </c>
      <c r="D29" s="193">
        <v>0</v>
      </c>
      <c r="E29" s="192">
        <v>7</v>
      </c>
      <c r="F29" s="193">
        <v>0</v>
      </c>
      <c r="G29" s="192">
        <v>10</v>
      </c>
      <c r="H29" s="193">
        <v>7</v>
      </c>
      <c r="I29" s="192"/>
      <c r="J29" s="193"/>
      <c r="K29" s="192"/>
      <c r="L29" s="193"/>
      <c r="M29" s="192"/>
      <c r="N29" s="193"/>
      <c r="O29" s="192"/>
      <c r="P29" s="193"/>
      <c r="Q29" s="195">
        <v>22</v>
      </c>
      <c r="R29" s="195">
        <v>7</v>
      </c>
      <c r="S29" s="195">
        <v>15</v>
      </c>
      <c r="T29" s="174">
        <v>0.012499999999999999</v>
      </c>
      <c r="U29" s="172">
        <v>42</v>
      </c>
      <c r="V29" s="174">
        <v>0.010578703703703703</v>
      </c>
      <c r="W29" s="172">
        <v>47</v>
      </c>
      <c r="X29" s="174">
        <v>0.004166666666666667</v>
      </c>
      <c r="Y29" s="172">
        <v>2</v>
      </c>
      <c r="Z29" s="174">
        <v>0.006944444444444444</v>
      </c>
      <c r="AA29" s="172">
        <v>61</v>
      </c>
      <c r="AB29" s="172">
        <v>18</v>
      </c>
      <c r="AC29" s="174">
        <v>0.006944444444444444</v>
      </c>
      <c r="AD29" s="172">
        <v>140</v>
      </c>
      <c r="AE29" s="174">
        <v>0.006944444444444444</v>
      </c>
      <c r="AF29" s="172">
        <v>140</v>
      </c>
      <c r="AG29" s="174">
        <v>0.009722222222222222</v>
      </c>
      <c r="AH29" s="172">
        <v>140</v>
      </c>
      <c r="AI29" s="174">
        <v>0.010011574074074074</v>
      </c>
      <c r="AJ29" s="172">
        <v>3</v>
      </c>
      <c r="AK29" s="174">
        <v>0.007476851851851853</v>
      </c>
      <c r="AL29" s="172">
        <v>18</v>
      </c>
      <c r="AM29" s="180">
        <v>24</v>
      </c>
      <c r="AN29" s="134">
        <v>0</v>
      </c>
      <c r="AO29" s="135">
        <v>0</v>
      </c>
      <c r="AP29" s="134">
        <v>0.07528935185185184</v>
      </c>
      <c r="AQ29" s="139">
        <v>635</v>
      </c>
      <c r="AR29" s="139">
        <v>620</v>
      </c>
      <c r="AS29" s="170">
        <v>0.2152777777777778</v>
      </c>
      <c r="AT29" s="175">
        <v>0.31938657407407406</v>
      </c>
      <c r="AU29" s="136">
        <v>16</v>
      </c>
    </row>
    <row r="30" spans="1:47" ht="21.75" customHeight="1">
      <c r="A30" s="131">
        <v>17</v>
      </c>
      <c r="B30" s="132" t="s">
        <v>35</v>
      </c>
      <c r="C30" s="192">
        <v>5</v>
      </c>
      <c r="D30" s="193">
        <v>1</v>
      </c>
      <c r="E30" s="192">
        <v>7</v>
      </c>
      <c r="F30" s="193">
        <v>0</v>
      </c>
      <c r="G30" s="192"/>
      <c r="H30" s="193"/>
      <c r="I30" s="192"/>
      <c r="J30" s="193"/>
      <c r="K30" s="192"/>
      <c r="L30" s="193"/>
      <c r="M30" s="192"/>
      <c r="N30" s="193"/>
      <c r="O30" s="192"/>
      <c r="P30" s="193"/>
      <c r="Q30" s="195">
        <v>12</v>
      </c>
      <c r="R30" s="195">
        <v>1</v>
      </c>
      <c r="S30" s="195">
        <v>11</v>
      </c>
      <c r="T30" s="174">
        <v>0.012499999999999999</v>
      </c>
      <c r="U30" s="172">
        <v>155</v>
      </c>
      <c r="V30" s="174">
        <v>0.012499999999999999</v>
      </c>
      <c r="W30" s="172">
        <v>48</v>
      </c>
      <c r="X30" s="174">
        <v>0.008333333333333333</v>
      </c>
      <c r="Y30" s="172">
        <v>140</v>
      </c>
      <c r="Z30" s="174">
        <v>0.006944444444444444</v>
      </c>
      <c r="AA30" s="172">
        <v>92</v>
      </c>
      <c r="AB30" s="172">
        <v>3</v>
      </c>
      <c r="AC30" s="174">
        <v>0.0017245370370370372</v>
      </c>
      <c r="AD30" s="172">
        <v>0</v>
      </c>
      <c r="AE30" s="174">
        <v>0.006944444444444444</v>
      </c>
      <c r="AF30" s="172">
        <v>83</v>
      </c>
      <c r="AG30" s="174">
        <v>0.007858796296296296</v>
      </c>
      <c r="AH30" s="172">
        <v>29</v>
      </c>
      <c r="AI30" s="174">
        <v>0.012499999999999999</v>
      </c>
      <c r="AJ30" s="172">
        <v>67</v>
      </c>
      <c r="AK30" s="174">
        <v>0.00636574074074074</v>
      </c>
      <c r="AL30" s="172">
        <v>17</v>
      </c>
      <c r="AM30" s="180">
        <v>6</v>
      </c>
      <c r="AN30" s="134">
        <v>0.00337962962962963</v>
      </c>
      <c r="AO30" s="135">
        <v>10</v>
      </c>
      <c r="AP30" s="134">
        <v>0.07567129629629629</v>
      </c>
      <c r="AQ30" s="139">
        <v>650</v>
      </c>
      <c r="AR30" s="139">
        <v>639</v>
      </c>
      <c r="AS30" s="170">
        <v>0.22187500000000002</v>
      </c>
      <c r="AT30" s="175">
        <v>0.32636574074074076</v>
      </c>
      <c r="AU30" s="136">
        <v>17</v>
      </c>
    </row>
    <row r="31" spans="1:47" ht="22.5" customHeight="1">
      <c r="A31" s="131">
        <v>18</v>
      </c>
      <c r="B31" s="132" t="s">
        <v>181</v>
      </c>
      <c r="C31" s="192">
        <v>5</v>
      </c>
      <c r="D31" s="193">
        <v>1</v>
      </c>
      <c r="E31" s="192">
        <v>7</v>
      </c>
      <c r="F31" s="193">
        <v>3</v>
      </c>
      <c r="G31" s="192"/>
      <c r="H31" s="193"/>
      <c r="I31" s="192"/>
      <c r="J31" s="193"/>
      <c r="K31" s="192"/>
      <c r="L31" s="193"/>
      <c r="M31" s="192"/>
      <c r="N31" s="193"/>
      <c r="O31" s="192">
        <v>5</v>
      </c>
      <c r="P31" s="193">
        <v>0</v>
      </c>
      <c r="Q31" s="195">
        <v>17</v>
      </c>
      <c r="R31" s="195">
        <v>4</v>
      </c>
      <c r="S31" s="195">
        <v>13</v>
      </c>
      <c r="T31" s="174">
        <v>0.012499999999999999</v>
      </c>
      <c r="U31" s="172">
        <v>138</v>
      </c>
      <c r="V31" s="174">
        <v>0.012499999999999999</v>
      </c>
      <c r="W31" s="172">
        <v>46</v>
      </c>
      <c r="X31" s="174">
        <v>0.004398148148148148</v>
      </c>
      <c r="Y31" s="172">
        <v>6</v>
      </c>
      <c r="Z31" s="174">
        <v>0.006944444444444444</v>
      </c>
      <c r="AA31" s="172">
        <v>109</v>
      </c>
      <c r="AB31" s="172">
        <v>12</v>
      </c>
      <c r="AC31" s="174">
        <v>0.0026041666666666665</v>
      </c>
      <c r="AD31" s="172">
        <v>0</v>
      </c>
      <c r="AE31" s="174">
        <v>0.006944444444444444</v>
      </c>
      <c r="AF31" s="172">
        <v>140</v>
      </c>
      <c r="AG31" s="174">
        <v>0.009722222222222222</v>
      </c>
      <c r="AH31" s="172">
        <v>140</v>
      </c>
      <c r="AI31" s="174">
        <v>0.012499999999999999</v>
      </c>
      <c r="AJ31" s="172">
        <v>66</v>
      </c>
      <c r="AK31" s="174">
        <v>0.008333333333333333</v>
      </c>
      <c r="AL31" s="172">
        <v>56</v>
      </c>
      <c r="AM31" s="180">
        <v>24</v>
      </c>
      <c r="AN31" s="134">
        <v>0</v>
      </c>
      <c r="AO31" s="135">
        <v>0</v>
      </c>
      <c r="AP31" s="134">
        <v>0.07644675925925926</v>
      </c>
      <c r="AQ31" s="139">
        <v>737</v>
      </c>
      <c r="AR31" s="139">
        <v>724</v>
      </c>
      <c r="AS31" s="170">
        <v>0.2513888888888889</v>
      </c>
      <c r="AT31" s="175">
        <v>0.3566550925925926</v>
      </c>
      <c r="AU31" s="136">
        <v>18</v>
      </c>
    </row>
    <row r="32" spans="1:47" ht="22.5" customHeight="1">
      <c r="A32" s="131">
        <v>19</v>
      </c>
      <c r="B32" s="132" t="s">
        <v>21</v>
      </c>
      <c r="C32" s="192">
        <v>5</v>
      </c>
      <c r="D32" s="195">
        <v>1</v>
      </c>
      <c r="E32" s="192">
        <v>7</v>
      </c>
      <c r="F32" s="195">
        <v>3</v>
      </c>
      <c r="G32" s="192"/>
      <c r="H32" s="195"/>
      <c r="I32" s="192"/>
      <c r="J32" s="195"/>
      <c r="K32" s="192"/>
      <c r="L32" s="195"/>
      <c r="M32" s="192"/>
      <c r="N32" s="195"/>
      <c r="O32" s="192"/>
      <c r="P32" s="195"/>
      <c r="Q32" s="195">
        <v>12</v>
      </c>
      <c r="R32" s="195">
        <v>4</v>
      </c>
      <c r="S32" s="195">
        <v>8</v>
      </c>
      <c r="T32" s="174">
        <v>0.012499999999999999</v>
      </c>
      <c r="U32" s="173">
        <v>140</v>
      </c>
      <c r="V32" s="174">
        <v>0.012499999999999999</v>
      </c>
      <c r="W32" s="173">
        <v>43</v>
      </c>
      <c r="X32" s="174">
        <v>0.004166666666666667</v>
      </c>
      <c r="Y32" s="173">
        <v>2</v>
      </c>
      <c r="Z32" s="174">
        <v>0.006944444444444444</v>
      </c>
      <c r="AA32" s="173">
        <v>140</v>
      </c>
      <c r="AB32" s="173">
        <v>12</v>
      </c>
      <c r="AC32" s="174">
        <v>0.006944444444444444</v>
      </c>
      <c r="AD32" s="173">
        <v>140</v>
      </c>
      <c r="AE32" s="174">
        <v>0.006944444444444444</v>
      </c>
      <c r="AF32" s="173">
        <v>140</v>
      </c>
      <c r="AG32" s="174">
        <v>0.007638888888888889</v>
      </c>
      <c r="AH32" s="173">
        <v>67</v>
      </c>
      <c r="AI32" s="174">
        <v>0.012499999999999999</v>
      </c>
      <c r="AJ32" s="173">
        <v>30</v>
      </c>
      <c r="AK32" s="174">
        <v>0.007650462962962963</v>
      </c>
      <c r="AL32" s="173">
        <v>19</v>
      </c>
      <c r="AM32" s="181">
        <v>0</v>
      </c>
      <c r="AN32" s="134">
        <v>0</v>
      </c>
      <c r="AO32" s="135">
        <v>0</v>
      </c>
      <c r="AP32" s="134">
        <v>0.07778935185185185</v>
      </c>
      <c r="AQ32" s="139">
        <v>733</v>
      </c>
      <c r="AR32" s="139">
        <v>725</v>
      </c>
      <c r="AS32" s="170">
        <v>0.2517361111111111</v>
      </c>
      <c r="AT32" s="175">
        <v>0.3583449074074074</v>
      </c>
      <c r="AU32" s="136">
        <v>19</v>
      </c>
    </row>
    <row r="33" spans="1:47" ht="22.5" customHeight="1" thickBot="1">
      <c r="A33" s="137">
        <v>20</v>
      </c>
      <c r="B33" s="138" t="s">
        <v>76</v>
      </c>
      <c r="C33" s="194">
        <v>5</v>
      </c>
      <c r="D33" s="193">
        <v>0</v>
      </c>
      <c r="E33" s="194">
        <v>7</v>
      </c>
      <c r="F33" s="193">
        <v>0</v>
      </c>
      <c r="G33" s="194"/>
      <c r="H33" s="193"/>
      <c r="I33" s="194"/>
      <c r="J33" s="193"/>
      <c r="K33" s="194"/>
      <c r="L33" s="193"/>
      <c r="M33" s="194"/>
      <c r="N33" s="193"/>
      <c r="O33" s="194">
        <v>7</v>
      </c>
      <c r="P33" s="193">
        <v>6</v>
      </c>
      <c r="Q33" s="193">
        <v>19</v>
      </c>
      <c r="R33" s="193">
        <v>6</v>
      </c>
      <c r="S33" s="193">
        <v>13</v>
      </c>
      <c r="T33" s="174">
        <v>0.012499999999999999</v>
      </c>
      <c r="U33" s="172">
        <v>114</v>
      </c>
      <c r="V33" s="174">
        <v>0.012499999999999999</v>
      </c>
      <c r="W33" s="172">
        <v>146</v>
      </c>
      <c r="X33" s="174">
        <v>0.004166666666666667</v>
      </c>
      <c r="Y33" s="172">
        <v>2</v>
      </c>
      <c r="Z33" s="174">
        <v>0.006944444444444444</v>
      </c>
      <c r="AA33" s="172">
        <v>140</v>
      </c>
      <c r="AB33" s="172">
        <v>18</v>
      </c>
      <c r="AC33" s="174">
        <v>0.006944444444444444</v>
      </c>
      <c r="AD33" s="172">
        <v>140</v>
      </c>
      <c r="AE33" s="174">
        <v>0.006944444444444444</v>
      </c>
      <c r="AF33" s="172">
        <v>140</v>
      </c>
      <c r="AG33" s="174">
        <v>0.009722222222222222</v>
      </c>
      <c r="AH33" s="172">
        <v>140</v>
      </c>
      <c r="AI33" s="174">
        <v>0.010185185185185184</v>
      </c>
      <c r="AJ33" s="172">
        <v>3</v>
      </c>
      <c r="AK33" s="174">
        <v>0.005509259259259259</v>
      </c>
      <c r="AL33" s="172">
        <v>7</v>
      </c>
      <c r="AM33" s="180">
        <v>24</v>
      </c>
      <c r="AN33" s="134">
        <v>0</v>
      </c>
      <c r="AO33" s="139">
        <v>0</v>
      </c>
      <c r="AP33" s="134">
        <v>0.07541666666666666</v>
      </c>
      <c r="AQ33" s="139">
        <v>874</v>
      </c>
      <c r="AR33" s="139">
        <v>861</v>
      </c>
      <c r="AS33" s="170">
        <v>0.2989583333333333</v>
      </c>
      <c r="AT33" s="175">
        <v>0.40319444444444447</v>
      </c>
      <c r="AU33" s="136">
        <v>20</v>
      </c>
    </row>
    <row r="34" spans="1:47" ht="33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</row>
    <row r="35" spans="1:37" ht="22.5" customHeight="1">
      <c r="A35" s="141" t="s">
        <v>342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C35" s="142"/>
      <c r="AE35" s="142"/>
      <c r="AG35" s="142"/>
      <c r="AI35" s="142"/>
      <c r="AK35" s="142"/>
    </row>
  </sheetData>
  <sheetProtection/>
  <mergeCells count="54">
    <mergeCell ref="I11:J11"/>
    <mergeCell ref="K11:L11"/>
    <mergeCell ref="X11:Y11"/>
    <mergeCell ref="O11:P11"/>
    <mergeCell ref="R10:R13"/>
    <mergeCell ref="Z12:AA12"/>
    <mergeCell ref="O12:P12"/>
    <mergeCell ref="T12:U12"/>
    <mergeCell ref="V12:W12"/>
    <mergeCell ref="X12:Y12"/>
    <mergeCell ref="G11:H11"/>
    <mergeCell ref="E11:F11"/>
    <mergeCell ref="S10:S13"/>
    <mergeCell ref="Q10:Q13"/>
    <mergeCell ref="AI12:AJ12"/>
    <mergeCell ref="AE11:AF11"/>
    <mergeCell ref="AC12:AD12"/>
    <mergeCell ref="T10:AQ10"/>
    <mergeCell ref="AC11:AD11"/>
    <mergeCell ref="I12:J12"/>
    <mergeCell ref="A10:A13"/>
    <mergeCell ref="B10:B13"/>
    <mergeCell ref="Z11:AA11"/>
    <mergeCell ref="C11:D11"/>
    <mergeCell ref="O10:P10"/>
    <mergeCell ref="M11:N11"/>
    <mergeCell ref="AO11:AO13"/>
    <mergeCell ref="T11:U11"/>
    <mergeCell ref="C12:D12"/>
    <mergeCell ref="V11:W11"/>
    <mergeCell ref="E12:F12"/>
    <mergeCell ref="G12:H12"/>
    <mergeCell ref="M12:N12"/>
    <mergeCell ref="AM11:AM13"/>
    <mergeCell ref="AP11:AP13"/>
    <mergeCell ref="K12:L12"/>
    <mergeCell ref="AE12:AF12"/>
    <mergeCell ref="AG12:AH12"/>
    <mergeCell ref="AU10:AU13"/>
    <mergeCell ref="AK12:AL12"/>
    <mergeCell ref="AN11:AN13"/>
    <mergeCell ref="AG11:AH11"/>
    <mergeCell ref="AI11:AJ11"/>
    <mergeCell ref="AR10:AR13"/>
    <mergeCell ref="AQ11:AQ13"/>
    <mergeCell ref="AK11:AL11"/>
    <mergeCell ref="A1:AU1"/>
    <mergeCell ref="A2:AU2"/>
    <mergeCell ref="A3:AU3"/>
    <mergeCell ref="A4:AU4"/>
    <mergeCell ref="C10:N10"/>
    <mergeCell ref="AS10:AS13"/>
    <mergeCell ref="AT10:AT13"/>
    <mergeCell ref="A6:AU6"/>
  </mergeCells>
  <printOptions horizontalCentered="1"/>
  <pageMargins left="0.1968503937007874" right="0.1968503937007874" top="0.7874015748031497" bottom="0.1968503937007874" header="0" footer="0"/>
  <pageSetup fitToWidth="2" horizontalDpi="300" verticalDpi="300" orientation="landscape" paperSize="9" scale="57" r:id="rId1"/>
  <colBreaks count="1" manualBreakCount="1">
    <brk id="19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511"/>
  <sheetViews>
    <sheetView view="pageBreakPreview" zoomScale="90" zoomScaleSheetLayoutView="90" workbookViewId="0" topLeftCell="A1">
      <selection activeCell="A1" sqref="A1:J1"/>
    </sheetView>
  </sheetViews>
  <sheetFormatPr defaultColWidth="9.00390625" defaultRowHeight="12.75"/>
  <cols>
    <col min="1" max="1" width="4.625" style="0" customWidth="1"/>
    <col min="2" max="2" width="40.875" style="0" customWidth="1"/>
    <col min="3" max="3" width="11.125" style="4" customWidth="1"/>
    <col min="4" max="4" width="10.00390625" style="4" customWidth="1"/>
    <col min="5" max="6" width="8.00390625" style="4" customWidth="1"/>
    <col min="7" max="7" width="20.25390625" style="0" customWidth="1"/>
    <col min="8" max="8" width="21.875" style="0" customWidth="1"/>
    <col min="9" max="9" width="7.75390625" style="0" customWidth="1"/>
    <col min="10" max="10" width="17.875" style="0" customWidth="1"/>
  </cols>
  <sheetData>
    <row r="1" spans="1:10" ht="11.25" customHeight="1">
      <c r="A1" s="239" t="s">
        <v>199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1.25" customHeight="1">
      <c r="A2" s="239" t="s">
        <v>39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0" ht="12.75">
      <c r="A3" s="240" t="s">
        <v>254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6" ht="12.75">
      <c r="A4" s="24" t="s">
        <v>206</v>
      </c>
      <c r="C4"/>
      <c r="D4"/>
      <c r="E4"/>
      <c r="F4"/>
    </row>
    <row r="5" spans="1:6" ht="12.75">
      <c r="A5" s="24" t="s">
        <v>207</v>
      </c>
      <c r="C5"/>
      <c r="D5"/>
      <c r="E5"/>
      <c r="F5"/>
    </row>
    <row r="6" spans="1:6" ht="12.75">
      <c r="A6" s="24" t="s">
        <v>208</v>
      </c>
      <c r="C6"/>
      <c r="D6"/>
      <c r="E6"/>
      <c r="F6"/>
    </row>
    <row r="7" spans="1:8" ht="12.75">
      <c r="A7" s="24" t="s">
        <v>255</v>
      </c>
      <c r="C7"/>
      <c r="D7"/>
      <c r="E7"/>
      <c r="F7"/>
      <c r="G7" s="25" t="s">
        <v>81</v>
      </c>
      <c r="H7" s="52">
        <v>525.3333333333334</v>
      </c>
    </row>
    <row r="8" spans="1:6" ht="12.75">
      <c r="A8" s="120" t="s">
        <v>335</v>
      </c>
      <c r="B8" s="93"/>
      <c r="C8"/>
      <c r="D8"/>
      <c r="E8"/>
      <c r="F8"/>
    </row>
    <row r="9" spans="1:6" ht="12.75">
      <c r="A9" s="24" t="s">
        <v>66</v>
      </c>
      <c r="C9"/>
      <c r="D9"/>
      <c r="E9"/>
      <c r="F9"/>
    </row>
    <row r="10" spans="1:6" ht="7.5" customHeight="1" thickBot="1">
      <c r="A10" s="24"/>
      <c r="C10"/>
      <c r="D10"/>
      <c r="E10"/>
      <c r="F10"/>
    </row>
    <row r="11" spans="1:10" ht="54.75" customHeight="1">
      <c r="A11" s="237" t="s">
        <v>67</v>
      </c>
      <c r="B11" s="221" t="s">
        <v>68</v>
      </c>
      <c r="C11" s="237" t="s">
        <v>69</v>
      </c>
      <c r="D11" s="221" t="s">
        <v>88</v>
      </c>
      <c r="E11" s="237" t="s">
        <v>70</v>
      </c>
      <c r="F11" s="237" t="s">
        <v>4</v>
      </c>
      <c r="G11" s="221" t="s">
        <v>82</v>
      </c>
      <c r="H11" s="221" t="s">
        <v>9</v>
      </c>
      <c r="I11" s="237" t="s">
        <v>71</v>
      </c>
      <c r="J11" s="221" t="s">
        <v>72</v>
      </c>
    </row>
    <row r="12" spans="1:10" ht="43.5" customHeight="1" thickBot="1">
      <c r="A12" s="238"/>
      <c r="B12" s="230"/>
      <c r="C12" s="238"/>
      <c r="D12" s="230"/>
      <c r="E12" s="238"/>
      <c r="F12" s="238"/>
      <c r="G12" s="230"/>
      <c r="H12" s="230"/>
      <c r="I12" s="238"/>
      <c r="J12" s="230"/>
    </row>
    <row r="13" spans="1:10" ht="15.75" customHeight="1" thickBot="1">
      <c r="A13" s="27">
        <v>1</v>
      </c>
      <c r="B13" s="27">
        <v>2</v>
      </c>
      <c r="C13" s="27">
        <v>3</v>
      </c>
      <c r="D13" s="27"/>
      <c r="E13" s="28">
        <v>4</v>
      </c>
      <c r="F13" s="28">
        <v>5</v>
      </c>
      <c r="G13" s="27">
        <v>6</v>
      </c>
      <c r="H13" s="26">
        <v>7</v>
      </c>
      <c r="I13" s="26">
        <v>9</v>
      </c>
      <c r="J13" s="27">
        <v>10</v>
      </c>
    </row>
    <row r="14" spans="1:10" ht="12.75" customHeight="1">
      <c r="A14" s="221" t="s">
        <v>32</v>
      </c>
      <c r="B14" s="29" t="s">
        <v>117</v>
      </c>
      <c r="C14" s="30">
        <v>30457</v>
      </c>
      <c r="D14" s="31" t="s">
        <v>8</v>
      </c>
      <c r="E14" s="231">
        <v>0.05474537037037037</v>
      </c>
      <c r="F14" s="234">
        <v>100</v>
      </c>
      <c r="G14" s="221" t="s">
        <v>30</v>
      </c>
      <c r="H14" s="221" t="s">
        <v>77</v>
      </c>
      <c r="I14" s="8" t="s">
        <v>8</v>
      </c>
      <c r="J14" s="32" t="s">
        <v>120</v>
      </c>
    </row>
    <row r="15" spans="1:10" ht="12.75" customHeight="1">
      <c r="A15" s="222"/>
      <c r="B15" s="33" t="s">
        <v>118</v>
      </c>
      <c r="C15" s="34">
        <v>30642</v>
      </c>
      <c r="D15" s="35" t="s">
        <v>8</v>
      </c>
      <c r="E15" s="232"/>
      <c r="F15" s="235"/>
      <c r="G15" s="222"/>
      <c r="H15" s="222"/>
      <c r="I15" s="10" t="s">
        <v>8</v>
      </c>
      <c r="J15" s="36" t="s">
        <v>120</v>
      </c>
    </row>
    <row r="16" spans="1:10" ht="12.75" customHeight="1">
      <c r="A16" s="222"/>
      <c r="B16" s="33" t="s">
        <v>167</v>
      </c>
      <c r="C16" s="34">
        <v>34544</v>
      </c>
      <c r="D16" s="35" t="s">
        <v>8</v>
      </c>
      <c r="E16" s="232"/>
      <c r="F16" s="235"/>
      <c r="G16" s="222"/>
      <c r="H16" s="222"/>
      <c r="I16" s="10" t="s">
        <v>8</v>
      </c>
      <c r="J16" s="36" t="s">
        <v>120</v>
      </c>
    </row>
    <row r="17" spans="1:10" ht="12.75" customHeight="1">
      <c r="A17" s="222"/>
      <c r="B17" s="33" t="s">
        <v>329</v>
      </c>
      <c r="C17" s="34">
        <v>32484</v>
      </c>
      <c r="D17" s="35" t="s">
        <v>40</v>
      </c>
      <c r="E17" s="232"/>
      <c r="F17" s="235"/>
      <c r="G17" s="222"/>
      <c r="H17" s="222"/>
      <c r="I17" s="10" t="s">
        <v>8</v>
      </c>
      <c r="J17" s="36" t="s">
        <v>120</v>
      </c>
    </row>
    <row r="18" spans="1:10" ht="12.75" customHeight="1">
      <c r="A18" s="222"/>
      <c r="B18" s="33" t="s">
        <v>119</v>
      </c>
      <c r="C18" s="34">
        <v>31780</v>
      </c>
      <c r="D18" s="35" t="s">
        <v>40</v>
      </c>
      <c r="E18" s="232"/>
      <c r="F18" s="235"/>
      <c r="G18" s="222"/>
      <c r="H18" s="222"/>
      <c r="I18" s="10" t="s">
        <v>8</v>
      </c>
      <c r="J18" s="36" t="s">
        <v>120</v>
      </c>
    </row>
    <row r="19" spans="1:10" ht="12.75" customHeight="1" thickBot="1">
      <c r="A19" s="230"/>
      <c r="B19" s="38" t="s">
        <v>325</v>
      </c>
      <c r="C19" s="39">
        <v>33314</v>
      </c>
      <c r="D19" s="40" t="s">
        <v>40</v>
      </c>
      <c r="E19" s="233"/>
      <c r="F19" s="236"/>
      <c r="G19" s="230"/>
      <c r="H19" s="230"/>
      <c r="I19" s="41" t="s">
        <v>8</v>
      </c>
      <c r="J19" s="42" t="s">
        <v>120</v>
      </c>
    </row>
    <row r="20" spans="1:10" ht="12.75" customHeight="1">
      <c r="A20" s="221" t="s">
        <v>33</v>
      </c>
      <c r="B20" s="29" t="s">
        <v>95</v>
      </c>
      <c r="C20" s="30">
        <v>28012</v>
      </c>
      <c r="D20" s="31" t="s">
        <v>8</v>
      </c>
      <c r="E20" s="231">
        <v>0.05672453703703704</v>
      </c>
      <c r="F20" s="234">
        <v>103.62</v>
      </c>
      <c r="G20" s="221" t="s">
        <v>27</v>
      </c>
      <c r="H20" s="221" t="s">
        <v>179</v>
      </c>
      <c r="I20" s="8" t="s">
        <v>8</v>
      </c>
      <c r="J20" s="32" t="s">
        <v>99</v>
      </c>
    </row>
    <row r="21" spans="1:10" ht="12.75" customHeight="1">
      <c r="A21" s="222"/>
      <c r="B21" s="33" t="s">
        <v>96</v>
      </c>
      <c r="C21" s="34">
        <v>32041</v>
      </c>
      <c r="D21" s="35" t="s">
        <v>8</v>
      </c>
      <c r="E21" s="232"/>
      <c r="F21" s="235"/>
      <c r="G21" s="222"/>
      <c r="H21" s="222"/>
      <c r="I21" s="10" t="s">
        <v>8</v>
      </c>
      <c r="J21" s="36" t="s">
        <v>161</v>
      </c>
    </row>
    <row r="22" spans="1:10" ht="12.75" customHeight="1">
      <c r="A22" s="222"/>
      <c r="B22" s="33" t="s">
        <v>98</v>
      </c>
      <c r="C22" s="34">
        <v>30947</v>
      </c>
      <c r="D22" s="35" t="s">
        <v>8</v>
      </c>
      <c r="E22" s="232"/>
      <c r="F22" s="235"/>
      <c r="G22" s="222"/>
      <c r="H22" s="222"/>
      <c r="I22" s="10" t="s">
        <v>8</v>
      </c>
      <c r="J22" s="36" t="s">
        <v>161</v>
      </c>
    </row>
    <row r="23" spans="1:10" ht="12.75" customHeight="1">
      <c r="A23" s="222"/>
      <c r="B23" s="33" t="s">
        <v>97</v>
      </c>
      <c r="C23" s="34">
        <v>30473</v>
      </c>
      <c r="D23" s="35" t="s">
        <v>8</v>
      </c>
      <c r="E23" s="232"/>
      <c r="F23" s="235"/>
      <c r="G23" s="222"/>
      <c r="H23" s="222"/>
      <c r="I23" s="10" t="s">
        <v>8</v>
      </c>
      <c r="J23" s="36" t="s">
        <v>161</v>
      </c>
    </row>
    <row r="24" spans="1:10" ht="12.75" customHeight="1">
      <c r="A24" s="222"/>
      <c r="B24" s="33" t="s">
        <v>283</v>
      </c>
      <c r="C24" s="34">
        <v>33413</v>
      </c>
      <c r="D24" s="35" t="s">
        <v>32</v>
      </c>
      <c r="E24" s="232"/>
      <c r="F24" s="235"/>
      <c r="G24" s="222"/>
      <c r="H24" s="222"/>
      <c r="I24" s="10" t="s">
        <v>8</v>
      </c>
      <c r="J24" s="36" t="s">
        <v>161</v>
      </c>
    </row>
    <row r="25" spans="1:10" ht="12.75" customHeight="1" thickBot="1">
      <c r="A25" s="230"/>
      <c r="B25" s="38" t="s">
        <v>160</v>
      </c>
      <c r="C25" s="39">
        <v>33236</v>
      </c>
      <c r="D25" s="40" t="s">
        <v>32</v>
      </c>
      <c r="E25" s="233"/>
      <c r="F25" s="236"/>
      <c r="G25" s="230"/>
      <c r="H25" s="230"/>
      <c r="I25" s="41" t="s">
        <v>8</v>
      </c>
      <c r="J25" s="42" t="s">
        <v>161</v>
      </c>
    </row>
    <row r="26" spans="1:10" ht="12.75" customHeight="1">
      <c r="A26" s="221" t="s">
        <v>34</v>
      </c>
      <c r="B26" s="29" t="s">
        <v>108</v>
      </c>
      <c r="C26" s="30">
        <v>31208</v>
      </c>
      <c r="D26" s="31" t="s">
        <v>33</v>
      </c>
      <c r="E26" s="231">
        <v>0.07061342592592593</v>
      </c>
      <c r="F26" s="234">
        <v>128.99</v>
      </c>
      <c r="G26" s="221" t="s">
        <v>29</v>
      </c>
      <c r="H26" s="221" t="s">
        <v>42</v>
      </c>
      <c r="I26" s="8" t="s">
        <v>48</v>
      </c>
      <c r="J26" s="32" t="s">
        <v>44</v>
      </c>
    </row>
    <row r="27" spans="1:10" ht="12.75" customHeight="1">
      <c r="A27" s="222"/>
      <c r="B27" s="33" t="s">
        <v>107</v>
      </c>
      <c r="C27" s="34">
        <v>33199</v>
      </c>
      <c r="D27" s="35" t="s">
        <v>33</v>
      </c>
      <c r="E27" s="232"/>
      <c r="F27" s="235"/>
      <c r="G27" s="222"/>
      <c r="H27" s="222"/>
      <c r="I27" s="10" t="s">
        <v>48</v>
      </c>
      <c r="J27" s="36" t="s">
        <v>44</v>
      </c>
    </row>
    <row r="28" spans="1:10" ht="12.75" customHeight="1">
      <c r="A28" s="222"/>
      <c r="B28" s="33" t="s">
        <v>106</v>
      </c>
      <c r="C28" s="34">
        <v>32943</v>
      </c>
      <c r="D28" s="35" t="s">
        <v>33</v>
      </c>
      <c r="E28" s="232"/>
      <c r="F28" s="235"/>
      <c r="G28" s="222"/>
      <c r="H28" s="222"/>
      <c r="I28" s="10" t="s">
        <v>48</v>
      </c>
      <c r="J28" s="36" t="s">
        <v>44</v>
      </c>
    </row>
    <row r="29" spans="1:10" ht="12.75" customHeight="1">
      <c r="A29" s="222"/>
      <c r="B29" s="33" t="s">
        <v>322</v>
      </c>
      <c r="C29" s="34">
        <v>32410</v>
      </c>
      <c r="D29" s="35" t="s">
        <v>33</v>
      </c>
      <c r="E29" s="232"/>
      <c r="F29" s="235"/>
      <c r="G29" s="222"/>
      <c r="H29" s="222"/>
      <c r="I29" s="10" t="s">
        <v>48</v>
      </c>
      <c r="J29" s="36" t="s">
        <v>44</v>
      </c>
    </row>
    <row r="30" spans="1:10" ht="12.75" customHeight="1">
      <c r="A30" s="222"/>
      <c r="B30" s="33" t="s">
        <v>321</v>
      </c>
      <c r="C30" s="34">
        <v>32980</v>
      </c>
      <c r="D30" s="35" t="s">
        <v>103</v>
      </c>
      <c r="E30" s="232"/>
      <c r="F30" s="235"/>
      <c r="G30" s="222"/>
      <c r="H30" s="222"/>
      <c r="I30" s="10" t="s">
        <v>48</v>
      </c>
      <c r="J30" s="36" t="s">
        <v>44</v>
      </c>
    </row>
    <row r="31" spans="1:10" ht="12.75" customHeight="1" thickBot="1">
      <c r="A31" s="230"/>
      <c r="B31" s="38" t="s">
        <v>104</v>
      </c>
      <c r="C31" s="39">
        <v>30849</v>
      </c>
      <c r="D31" s="40" t="s">
        <v>33</v>
      </c>
      <c r="E31" s="233"/>
      <c r="F31" s="236"/>
      <c r="G31" s="230"/>
      <c r="H31" s="230"/>
      <c r="I31" s="41" t="s">
        <v>48</v>
      </c>
      <c r="J31" s="42" t="s">
        <v>44</v>
      </c>
    </row>
    <row r="32" spans="1:10" ht="12.75" customHeight="1">
      <c r="A32" s="221">
        <v>4</v>
      </c>
      <c r="B32" s="29" t="s">
        <v>304</v>
      </c>
      <c r="C32" s="30">
        <v>25262</v>
      </c>
      <c r="D32" s="31" t="s">
        <v>103</v>
      </c>
      <c r="E32" s="231">
        <v>0.07203703703703704</v>
      </c>
      <c r="F32" s="234">
        <v>131.59</v>
      </c>
      <c r="G32" s="221" t="s">
        <v>5</v>
      </c>
      <c r="H32" s="221" t="s">
        <v>125</v>
      </c>
      <c r="I32" s="8" t="s">
        <v>48</v>
      </c>
      <c r="J32" s="32" t="s">
        <v>305</v>
      </c>
    </row>
    <row r="33" spans="1:10" ht="12.75" customHeight="1">
      <c r="A33" s="222"/>
      <c r="B33" s="33" t="s">
        <v>123</v>
      </c>
      <c r="C33" s="34">
        <v>30281</v>
      </c>
      <c r="D33" s="35" t="s">
        <v>103</v>
      </c>
      <c r="E33" s="232"/>
      <c r="F33" s="235"/>
      <c r="G33" s="222"/>
      <c r="H33" s="222"/>
      <c r="I33" s="10" t="s">
        <v>48</v>
      </c>
      <c r="J33" s="36" t="s">
        <v>305</v>
      </c>
    </row>
    <row r="34" spans="1:10" ht="12.75" customHeight="1">
      <c r="A34" s="222"/>
      <c r="B34" s="33" t="s">
        <v>124</v>
      </c>
      <c r="C34" s="34">
        <v>26618</v>
      </c>
      <c r="D34" s="35" t="s">
        <v>103</v>
      </c>
      <c r="E34" s="232"/>
      <c r="F34" s="235"/>
      <c r="G34" s="222"/>
      <c r="H34" s="222"/>
      <c r="I34" s="10" t="s">
        <v>48</v>
      </c>
      <c r="J34" s="36" t="s">
        <v>305</v>
      </c>
    </row>
    <row r="35" spans="1:10" ht="12.75" customHeight="1">
      <c r="A35" s="222"/>
      <c r="B35" s="33" t="s">
        <v>156</v>
      </c>
      <c r="C35" s="34">
        <v>29871</v>
      </c>
      <c r="D35" s="35" t="s">
        <v>103</v>
      </c>
      <c r="E35" s="232"/>
      <c r="F35" s="235"/>
      <c r="G35" s="222"/>
      <c r="H35" s="222"/>
      <c r="I35" s="10" t="s">
        <v>48</v>
      </c>
      <c r="J35" s="36" t="s">
        <v>305</v>
      </c>
    </row>
    <row r="36" spans="1:10" ht="12.75" customHeight="1">
      <c r="A36" s="222"/>
      <c r="B36" s="33" t="s">
        <v>162</v>
      </c>
      <c r="C36" s="34">
        <v>33978</v>
      </c>
      <c r="D36" s="35" t="s">
        <v>103</v>
      </c>
      <c r="E36" s="232"/>
      <c r="F36" s="235"/>
      <c r="G36" s="222"/>
      <c r="H36" s="222"/>
      <c r="I36" s="10" t="s">
        <v>48</v>
      </c>
      <c r="J36" s="36" t="s">
        <v>305</v>
      </c>
    </row>
    <row r="37" spans="1:10" ht="12.75" customHeight="1" thickBot="1">
      <c r="A37" s="230"/>
      <c r="B37" s="38" t="s">
        <v>157</v>
      </c>
      <c r="C37" s="39">
        <v>34513</v>
      </c>
      <c r="D37" s="40" t="s">
        <v>103</v>
      </c>
      <c r="E37" s="233"/>
      <c r="F37" s="236"/>
      <c r="G37" s="230"/>
      <c r="H37" s="230"/>
      <c r="I37" s="41" t="s">
        <v>48</v>
      </c>
      <c r="J37" s="42" t="s">
        <v>305</v>
      </c>
    </row>
    <row r="38" spans="1:10" ht="12.75" customHeight="1">
      <c r="A38" s="221">
        <v>5</v>
      </c>
      <c r="B38" s="29" t="s">
        <v>122</v>
      </c>
      <c r="C38" s="30">
        <v>29720</v>
      </c>
      <c r="D38" s="31" t="s">
        <v>8</v>
      </c>
      <c r="E38" s="231">
        <v>0.07517361111111111</v>
      </c>
      <c r="F38" s="234">
        <v>137.32</v>
      </c>
      <c r="G38" s="221" t="s">
        <v>28</v>
      </c>
      <c r="H38" s="221" t="s">
        <v>168</v>
      </c>
      <c r="I38" s="8" t="s">
        <v>48</v>
      </c>
      <c r="J38" s="32" t="s">
        <v>166</v>
      </c>
    </row>
    <row r="39" spans="1:10" ht="12.75" customHeight="1">
      <c r="A39" s="222"/>
      <c r="B39" s="33" t="s">
        <v>121</v>
      </c>
      <c r="C39" s="34">
        <v>30054</v>
      </c>
      <c r="D39" s="35" t="s">
        <v>8</v>
      </c>
      <c r="E39" s="232"/>
      <c r="F39" s="235"/>
      <c r="G39" s="222"/>
      <c r="H39" s="222"/>
      <c r="I39" s="10" t="s">
        <v>48</v>
      </c>
      <c r="J39" s="36" t="s">
        <v>166</v>
      </c>
    </row>
    <row r="40" spans="1:10" ht="12.75" customHeight="1">
      <c r="A40" s="222"/>
      <c r="B40" s="33" t="s">
        <v>327</v>
      </c>
      <c r="C40" s="34">
        <v>29235</v>
      </c>
      <c r="D40" s="35" t="s">
        <v>8</v>
      </c>
      <c r="E40" s="232"/>
      <c r="F40" s="235"/>
      <c r="G40" s="222"/>
      <c r="H40" s="222"/>
      <c r="I40" s="10" t="s">
        <v>48</v>
      </c>
      <c r="J40" s="36" t="s">
        <v>166</v>
      </c>
    </row>
    <row r="41" spans="1:10" ht="12.75" customHeight="1">
      <c r="A41" s="222"/>
      <c r="B41" s="33" t="s">
        <v>164</v>
      </c>
      <c r="C41" s="34">
        <v>32060</v>
      </c>
      <c r="D41" s="35" t="s">
        <v>103</v>
      </c>
      <c r="E41" s="232"/>
      <c r="F41" s="235"/>
      <c r="G41" s="222"/>
      <c r="H41" s="222"/>
      <c r="I41" s="10" t="s">
        <v>48</v>
      </c>
      <c r="J41" s="36" t="s">
        <v>166</v>
      </c>
    </row>
    <row r="42" spans="1:10" ht="12.75" customHeight="1">
      <c r="A42" s="222"/>
      <c r="B42" s="33" t="s">
        <v>165</v>
      </c>
      <c r="C42" s="34">
        <v>31810</v>
      </c>
      <c r="D42" s="35" t="s">
        <v>103</v>
      </c>
      <c r="E42" s="232"/>
      <c r="F42" s="235"/>
      <c r="G42" s="222"/>
      <c r="H42" s="222"/>
      <c r="I42" s="10" t="s">
        <v>48</v>
      </c>
      <c r="J42" s="36" t="s">
        <v>166</v>
      </c>
    </row>
    <row r="43" spans="1:10" ht="12.75" customHeight="1" thickBot="1">
      <c r="A43" s="230"/>
      <c r="B43" s="38" t="s">
        <v>326</v>
      </c>
      <c r="C43" s="39">
        <v>25973</v>
      </c>
      <c r="D43" s="40" t="s">
        <v>103</v>
      </c>
      <c r="E43" s="233"/>
      <c r="F43" s="236"/>
      <c r="G43" s="230"/>
      <c r="H43" s="230"/>
      <c r="I43" s="41" t="s">
        <v>48</v>
      </c>
      <c r="J43" s="42" t="s">
        <v>166</v>
      </c>
    </row>
    <row r="44" spans="1:10" ht="12.75" customHeight="1">
      <c r="A44" s="221">
        <v>6</v>
      </c>
      <c r="B44" s="29" t="s">
        <v>92</v>
      </c>
      <c r="C44" s="30">
        <v>24673</v>
      </c>
      <c r="D44" s="31" t="s">
        <v>8</v>
      </c>
      <c r="E44" s="231">
        <v>0.07695601851851851</v>
      </c>
      <c r="F44" s="234">
        <v>140.57</v>
      </c>
      <c r="G44" s="221" t="s">
        <v>16</v>
      </c>
      <c r="H44" s="221" t="s">
        <v>23</v>
      </c>
      <c r="I44" s="8" t="s">
        <v>48</v>
      </c>
      <c r="J44" s="32" t="s">
        <v>315</v>
      </c>
    </row>
    <row r="45" spans="1:10" ht="12.75" customHeight="1">
      <c r="A45" s="222"/>
      <c r="B45" s="33" t="s">
        <v>94</v>
      </c>
      <c r="C45" s="34">
        <v>33436</v>
      </c>
      <c r="D45" s="35" t="s">
        <v>8</v>
      </c>
      <c r="E45" s="232"/>
      <c r="F45" s="235"/>
      <c r="G45" s="222"/>
      <c r="H45" s="222"/>
      <c r="I45" s="10" t="s">
        <v>48</v>
      </c>
      <c r="J45" s="36" t="s">
        <v>315</v>
      </c>
    </row>
    <row r="46" spans="1:10" ht="12.75" customHeight="1">
      <c r="A46" s="222"/>
      <c r="B46" s="33" t="s">
        <v>313</v>
      </c>
      <c r="C46" s="34">
        <v>32046</v>
      </c>
      <c r="D46" s="35" t="s">
        <v>8</v>
      </c>
      <c r="E46" s="232"/>
      <c r="F46" s="235"/>
      <c r="G46" s="222"/>
      <c r="H46" s="222"/>
      <c r="I46" s="10" t="s">
        <v>48</v>
      </c>
      <c r="J46" s="36" t="s">
        <v>315</v>
      </c>
    </row>
    <row r="47" spans="1:10" ht="12.75" customHeight="1">
      <c r="A47" s="222"/>
      <c r="B47" s="33" t="s">
        <v>312</v>
      </c>
      <c r="C47" s="34">
        <v>33524</v>
      </c>
      <c r="D47" s="35" t="s">
        <v>8</v>
      </c>
      <c r="E47" s="232"/>
      <c r="F47" s="235"/>
      <c r="G47" s="222"/>
      <c r="H47" s="222"/>
      <c r="I47" s="10" t="s">
        <v>48</v>
      </c>
      <c r="J47" s="36" t="s">
        <v>315</v>
      </c>
    </row>
    <row r="48" spans="1:10" ht="12.75" customHeight="1">
      <c r="A48" s="222"/>
      <c r="B48" s="33" t="s">
        <v>311</v>
      </c>
      <c r="C48" s="34">
        <v>32967</v>
      </c>
      <c r="D48" s="35" t="s">
        <v>33</v>
      </c>
      <c r="E48" s="232"/>
      <c r="F48" s="235"/>
      <c r="G48" s="222"/>
      <c r="H48" s="222"/>
      <c r="I48" s="10" t="s">
        <v>48</v>
      </c>
      <c r="J48" s="36" t="s">
        <v>315</v>
      </c>
    </row>
    <row r="49" spans="1:10" ht="12.75" customHeight="1" thickBot="1">
      <c r="A49" s="230"/>
      <c r="B49" s="38" t="s">
        <v>314</v>
      </c>
      <c r="C49" s="39">
        <v>23639</v>
      </c>
      <c r="D49" s="40" t="s">
        <v>8</v>
      </c>
      <c r="E49" s="233"/>
      <c r="F49" s="236"/>
      <c r="G49" s="230"/>
      <c r="H49" s="230"/>
      <c r="I49" s="41" t="s">
        <v>48</v>
      </c>
      <c r="J49" s="42" t="s">
        <v>315</v>
      </c>
    </row>
    <row r="50" spans="1:10" ht="12.75" customHeight="1">
      <c r="A50" s="221">
        <v>7</v>
      </c>
      <c r="B50" s="29" t="s">
        <v>148</v>
      </c>
      <c r="C50" s="30">
        <v>32127</v>
      </c>
      <c r="D50" s="31" t="s">
        <v>33</v>
      </c>
      <c r="E50" s="231">
        <v>0.08609953703703703</v>
      </c>
      <c r="F50" s="234">
        <v>157.27</v>
      </c>
      <c r="G50" s="221" t="s">
        <v>12</v>
      </c>
      <c r="H50" s="221" t="s">
        <v>147</v>
      </c>
      <c r="I50" s="8" t="s">
        <v>43</v>
      </c>
      <c r="J50" s="32" t="s">
        <v>277</v>
      </c>
    </row>
    <row r="51" spans="1:10" ht="12.75" customHeight="1">
      <c r="A51" s="222"/>
      <c r="B51" s="33" t="s">
        <v>149</v>
      </c>
      <c r="C51" s="34">
        <v>32928</v>
      </c>
      <c r="D51" s="35" t="s">
        <v>32</v>
      </c>
      <c r="E51" s="232"/>
      <c r="F51" s="235"/>
      <c r="G51" s="222"/>
      <c r="H51" s="222"/>
      <c r="I51" s="10" t="s">
        <v>43</v>
      </c>
      <c r="J51" s="36" t="s">
        <v>277</v>
      </c>
    </row>
    <row r="52" spans="1:10" ht="12.75" customHeight="1">
      <c r="A52" s="222"/>
      <c r="B52" s="33" t="s">
        <v>150</v>
      </c>
      <c r="C52" s="34">
        <v>33960</v>
      </c>
      <c r="D52" s="35" t="s">
        <v>103</v>
      </c>
      <c r="E52" s="232"/>
      <c r="F52" s="235"/>
      <c r="G52" s="222"/>
      <c r="H52" s="222"/>
      <c r="I52" s="10" t="s">
        <v>43</v>
      </c>
      <c r="J52" s="36" t="s">
        <v>277</v>
      </c>
    </row>
    <row r="53" spans="1:10" ht="12.75" customHeight="1">
      <c r="A53" s="222"/>
      <c r="B53" s="33" t="s">
        <v>151</v>
      </c>
      <c r="C53" s="34">
        <v>34576</v>
      </c>
      <c r="D53" s="35" t="s">
        <v>103</v>
      </c>
      <c r="E53" s="232"/>
      <c r="F53" s="235"/>
      <c r="G53" s="222"/>
      <c r="H53" s="222"/>
      <c r="I53" s="10" t="s">
        <v>43</v>
      </c>
      <c r="J53" s="36" t="s">
        <v>277</v>
      </c>
    </row>
    <row r="54" spans="1:10" ht="12.75" customHeight="1">
      <c r="A54" s="222"/>
      <c r="B54" s="33" t="s">
        <v>276</v>
      </c>
      <c r="C54" s="34">
        <v>33116</v>
      </c>
      <c r="D54" s="35" t="s">
        <v>103</v>
      </c>
      <c r="E54" s="232"/>
      <c r="F54" s="235"/>
      <c r="G54" s="222"/>
      <c r="H54" s="222"/>
      <c r="I54" s="10" t="s">
        <v>43</v>
      </c>
      <c r="J54" s="36" t="s">
        <v>277</v>
      </c>
    </row>
    <row r="55" spans="1:10" ht="12.75" customHeight="1" thickBot="1">
      <c r="A55" s="230"/>
      <c r="B55" s="38" t="s">
        <v>152</v>
      </c>
      <c r="C55" s="39">
        <v>28868</v>
      </c>
      <c r="D55" s="40" t="s">
        <v>32</v>
      </c>
      <c r="E55" s="233"/>
      <c r="F55" s="236"/>
      <c r="G55" s="230"/>
      <c r="H55" s="230"/>
      <c r="I55" s="41" t="s">
        <v>43</v>
      </c>
      <c r="J55" s="42" t="s">
        <v>277</v>
      </c>
    </row>
    <row r="56" spans="1:10" ht="12.75" customHeight="1">
      <c r="A56" s="221">
        <v>8</v>
      </c>
      <c r="B56" s="29" t="s">
        <v>299</v>
      </c>
      <c r="C56" s="30">
        <v>34281</v>
      </c>
      <c r="D56" s="31" t="s">
        <v>33</v>
      </c>
      <c r="E56" s="231">
        <v>0.10906249999999999</v>
      </c>
      <c r="F56" s="234">
        <v>199.22</v>
      </c>
      <c r="G56" s="221" t="s">
        <v>25</v>
      </c>
      <c r="H56" s="221" t="s">
        <v>180</v>
      </c>
      <c r="I56" s="8" t="s">
        <v>43</v>
      </c>
      <c r="J56" s="32" t="s">
        <v>303</v>
      </c>
    </row>
    <row r="57" spans="1:10" ht="12.75" customHeight="1">
      <c r="A57" s="222"/>
      <c r="B57" s="33" t="s">
        <v>109</v>
      </c>
      <c r="C57" s="34">
        <v>33534</v>
      </c>
      <c r="D57" s="35" t="s">
        <v>33</v>
      </c>
      <c r="E57" s="232"/>
      <c r="F57" s="235"/>
      <c r="G57" s="222"/>
      <c r="H57" s="222"/>
      <c r="I57" s="10" t="s">
        <v>43</v>
      </c>
      <c r="J57" s="36" t="s">
        <v>303</v>
      </c>
    </row>
    <row r="58" spans="1:10" ht="12.75" customHeight="1">
      <c r="A58" s="222"/>
      <c r="B58" s="33" t="s">
        <v>110</v>
      </c>
      <c r="C58" s="34">
        <v>31759</v>
      </c>
      <c r="D58" s="35" t="s">
        <v>33</v>
      </c>
      <c r="E58" s="232"/>
      <c r="F58" s="235"/>
      <c r="G58" s="222"/>
      <c r="H58" s="222"/>
      <c r="I58" s="10" t="s">
        <v>43</v>
      </c>
      <c r="J58" s="36" t="s">
        <v>303</v>
      </c>
    </row>
    <row r="59" spans="1:10" ht="12.75" customHeight="1">
      <c r="A59" s="222"/>
      <c r="B59" s="33" t="s">
        <v>300</v>
      </c>
      <c r="C59" s="34">
        <v>33731</v>
      </c>
      <c r="D59" s="35" t="s">
        <v>8</v>
      </c>
      <c r="E59" s="232"/>
      <c r="F59" s="235"/>
      <c r="G59" s="222"/>
      <c r="H59" s="222"/>
      <c r="I59" s="10" t="s">
        <v>43</v>
      </c>
      <c r="J59" s="36" t="s">
        <v>303</v>
      </c>
    </row>
    <row r="60" spans="1:10" ht="12.75" customHeight="1">
      <c r="A60" s="222"/>
      <c r="B60" s="33" t="s">
        <v>331</v>
      </c>
      <c r="C60" s="34">
        <v>30075</v>
      </c>
      <c r="D60" s="35" t="s">
        <v>103</v>
      </c>
      <c r="E60" s="232"/>
      <c r="F60" s="235"/>
      <c r="G60" s="222"/>
      <c r="H60" s="222"/>
      <c r="I60" s="10" t="s">
        <v>43</v>
      </c>
      <c r="J60" s="36" t="s">
        <v>303</v>
      </c>
    </row>
    <row r="61" spans="1:10" ht="12.75" customHeight="1" thickBot="1">
      <c r="A61" s="230"/>
      <c r="B61" s="38" t="s">
        <v>302</v>
      </c>
      <c r="C61" s="39">
        <v>33266</v>
      </c>
      <c r="D61" s="40" t="s">
        <v>103</v>
      </c>
      <c r="E61" s="233"/>
      <c r="F61" s="236"/>
      <c r="G61" s="230"/>
      <c r="H61" s="230"/>
      <c r="I61" s="41" t="s">
        <v>43</v>
      </c>
      <c r="J61" s="42" t="s">
        <v>303</v>
      </c>
    </row>
    <row r="62" spans="1:10" ht="12.75" customHeight="1">
      <c r="A62" s="221">
        <v>9</v>
      </c>
      <c r="B62" s="29" t="s">
        <v>178</v>
      </c>
      <c r="C62" s="30">
        <v>25918</v>
      </c>
      <c r="D62" s="31" t="s">
        <v>103</v>
      </c>
      <c r="E62" s="231">
        <v>0.14434027777777778</v>
      </c>
      <c r="F62" s="234">
        <v>263.66</v>
      </c>
      <c r="G62" s="221" t="s">
        <v>26</v>
      </c>
      <c r="H62" s="221" t="s">
        <v>75</v>
      </c>
      <c r="I62" s="8" t="s">
        <v>43</v>
      </c>
      <c r="J62" s="32" t="s">
        <v>172</v>
      </c>
    </row>
    <row r="63" spans="1:10" ht="12.75" customHeight="1">
      <c r="A63" s="222"/>
      <c r="B63" s="33" t="s">
        <v>173</v>
      </c>
      <c r="C63" s="34">
        <v>30932</v>
      </c>
      <c r="D63" s="35" t="s">
        <v>33</v>
      </c>
      <c r="E63" s="232"/>
      <c r="F63" s="235"/>
      <c r="G63" s="222"/>
      <c r="H63" s="222"/>
      <c r="I63" s="10" t="s">
        <v>43</v>
      </c>
      <c r="J63" s="36" t="s">
        <v>172</v>
      </c>
    </row>
    <row r="64" spans="1:10" ht="12.75" customHeight="1">
      <c r="A64" s="222"/>
      <c r="B64" s="33" t="s">
        <v>174</v>
      </c>
      <c r="C64" s="34">
        <v>30744</v>
      </c>
      <c r="D64" s="35" t="s">
        <v>33</v>
      </c>
      <c r="E64" s="232"/>
      <c r="F64" s="235"/>
      <c r="G64" s="222"/>
      <c r="H64" s="222"/>
      <c r="I64" s="10" t="s">
        <v>43</v>
      </c>
      <c r="J64" s="36" t="s">
        <v>172</v>
      </c>
    </row>
    <row r="65" spans="1:10" ht="12.75" customHeight="1">
      <c r="A65" s="222"/>
      <c r="B65" s="33" t="s">
        <v>175</v>
      </c>
      <c r="C65" s="34">
        <v>32007</v>
      </c>
      <c r="D65" s="35" t="s">
        <v>33</v>
      </c>
      <c r="E65" s="232"/>
      <c r="F65" s="235"/>
      <c r="G65" s="222"/>
      <c r="H65" s="222"/>
      <c r="I65" s="10" t="s">
        <v>43</v>
      </c>
      <c r="J65" s="36" t="s">
        <v>172</v>
      </c>
    </row>
    <row r="66" spans="1:10" ht="12.75" customHeight="1">
      <c r="A66" s="222"/>
      <c r="B66" s="33" t="s">
        <v>176</v>
      </c>
      <c r="C66" s="34">
        <v>31862</v>
      </c>
      <c r="D66" s="35" t="s">
        <v>33</v>
      </c>
      <c r="E66" s="232"/>
      <c r="F66" s="235"/>
      <c r="G66" s="222"/>
      <c r="H66" s="222"/>
      <c r="I66" s="10" t="s">
        <v>43</v>
      </c>
      <c r="J66" s="36" t="s">
        <v>172</v>
      </c>
    </row>
    <row r="67" spans="1:10" ht="12.75" customHeight="1" thickBot="1">
      <c r="A67" s="230"/>
      <c r="B67" s="38" t="s">
        <v>177</v>
      </c>
      <c r="C67" s="39">
        <v>33547</v>
      </c>
      <c r="D67" s="40" t="s">
        <v>33</v>
      </c>
      <c r="E67" s="233"/>
      <c r="F67" s="236"/>
      <c r="G67" s="230"/>
      <c r="H67" s="230"/>
      <c r="I67" s="41" t="s">
        <v>43</v>
      </c>
      <c r="J67" s="42" t="s">
        <v>172</v>
      </c>
    </row>
    <row r="68" spans="1:10" ht="12.75" customHeight="1">
      <c r="A68" s="221">
        <v>10</v>
      </c>
      <c r="B68" s="29" t="s">
        <v>126</v>
      </c>
      <c r="C68" s="30">
        <v>31939</v>
      </c>
      <c r="D68" s="31" t="s">
        <v>103</v>
      </c>
      <c r="E68" s="231">
        <v>0.15483796296296298</v>
      </c>
      <c r="F68" s="234">
        <v>282.83</v>
      </c>
      <c r="G68" s="221" t="s">
        <v>15</v>
      </c>
      <c r="H68" s="221" t="s">
        <v>22</v>
      </c>
      <c r="I68" s="8" t="s">
        <v>43</v>
      </c>
      <c r="J68" s="32" t="s">
        <v>310</v>
      </c>
    </row>
    <row r="69" spans="1:10" ht="12.75" customHeight="1">
      <c r="A69" s="222"/>
      <c r="B69" s="33" t="s">
        <v>306</v>
      </c>
      <c r="C69" s="34">
        <v>32858</v>
      </c>
      <c r="D69" s="35" t="s">
        <v>103</v>
      </c>
      <c r="E69" s="232"/>
      <c r="F69" s="235"/>
      <c r="G69" s="222"/>
      <c r="H69" s="222"/>
      <c r="I69" s="10" t="s">
        <v>43</v>
      </c>
      <c r="J69" s="36" t="s">
        <v>310</v>
      </c>
    </row>
    <row r="70" spans="1:10" ht="12.75" customHeight="1">
      <c r="A70" s="222"/>
      <c r="B70" s="33" t="s">
        <v>128</v>
      </c>
      <c r="C70" s="34">
        <v>32866</v>
      </c>
      <c r="D70" s="35" t="s">
        <v>103</v>
      </c>
      <c r="E70" s="232"/>
      <c r="F70" s="235"/>
      <c r="G70" s="222"/>
      <c r="H70" s="222"/>
      <c r="I70" s="10" t="s">
        <v>43</v>
      </c>
      <c r="J70" s="36" t="s">
        <v>310</v>
      </c>
    </row>
    <row r="71" spans="1:10" ht="12.75" customHeight="1">
      <c r="A71" s="222"/>
      <c r="B71" s="33" t="s">
        <v>307</v>
      </c>
      <c r="C71" s="34">
        <v>33781</v>
      </c>
      <c r="D71" s="35" t="s">
        <v>34</v>
      </c>
      <c r="E71" s="232"/>
      <c r="F71" s="235"/>
      <c r="G71" s="222"/>
      <c r="H71" s="222"/>
      <c r="I71" s="10" t="s">
        <v>43</v>
      </c>
      <c r="J71" s="36" t="s">
        <v>310</v>
      </c>
    </row>
    <row r="72" spans="1:10" ht="12.75" customHeight="1">
      <c r="A72" s="222"/>
      <c r="B72" s="33" t="s">
        <v>308</v>
      </c>
      <c r="C72" s="34">
        <v>33776</v>
      </c>
      <c r="D72" s="35" t="s">
        <v>33</v>
      </c>
      <c r="E72" s="232"/>
      <c r="F72" s="235"/>
      <c r="G72" s="222"/>
      <c r="H72" s="222"/>
      <c r="I72" s="10" t="s">
        <v>43</v>
      </c>
      <c r="J72" s="36" t="s">
        <v>310</v>
      </c>
    </row>
    <row r="73" spans="1:10" ht="12.75" customHeight="1" thickBot="1">
      <c r="A73" s="230"/>
      <c r="B73" s="38" t="s">
        <v>309</v>
      </c>
      <c r="C73" s="39">
        <v>27343</v>
      </c>
      <c r="D73" s="40" t="s">
        <v>103</v>
      </c>
      <c r="E73" s="233"/>
      <c r="F73" s="236"/>
      <c r="G73" s="230"/>
      <c r="H73" s="230"/>
      <c r="I73" s="41" t="s">
        <v>43</v>
      </c>
      <c r="J73" s="42" t="s">
        <v>310</v>
      </c>
    </row>
    <row r="74" spans="1:10" ht="12.75" customHeight="1">
      <c r="A74" s="221">
        <v>11</v>
      </c>
      <c r="B74" s="29" t="s">
        <v>101</v>
      </c>
      <c r="C74" s="30">
        <v>31057</v>
      </c>
      <c r="D74" s="31" t="s">
        <v>32</v>
      </c>
      <c r="E74" s="231">
        <v>0.15597222222222223</v>
      </c>
      <c r="F74" s="234">
        <v>284.9</v>
      </c>
      <c r="G74" s="221" t="s">
        <v>6</v>
      </c>
      <c r="H74" s="221" t="s">
        <v>31</v>
      </c>
      <c r="I74" s="8" t="s">
        <v>43</v>
      </c>
      <c r="J74" s="32" t="s">
        <v>159</v>
      </c>
    </row>
    <row r="75" spans="1:10" ht="12.75" customHeight="1">
      <c r="A75" s="222"/>
      <c r="B75" s="33" t="s">
        <v>102</v>
      </c>
      <c r="C75" s="34">
        <v>31686</v>
      </c>
      <c r="D75" s="35" t="s">
        <v>34</v>
      </c>
      <c r="E75" s="232"/>
      <c r="F75" s="235"/>
      <c r="G75" s="222"/>
      <c r="H75" s="222"/>
      <c r="I75" s="10" t="s">
        <v>43</v>
      </c>
      <c r="J75" s="36" t="s">
        <v>159</v>
      </c>
    </row>
    <row r="76" spans="1:10" ht="12.75" customHeight="1">
      <c r="A76" s="222"/>
      <c r="B76" s="33" t="s">
        <v>273</v>
      </c>
      <c r="C76" s="34">
        <v>30383</v>
      </c>
      <c r="D76" s="35" t="s">
        <v>32</v>
      </c>
      <c r="E76" s="232"/>
      <c r="F76" s="235"/>
      <c r="G76" s="222"/>
      <c r="H76" s="222"/>
      <c r="I76" s="10" t="s">
        <v>43</v>
      </c>
      <c r="J76" s="36" t="s">
        <v>159</v>
      </c>
    </row>
    <row r="77" spans="1:10" ht="12.75" customHeight="1">
      <c r="A77" s="222"/>
      <c r="B77" s="33" t="s">
        <v>274</v>
      </c>
      <c r="C77" s="34">
        <v>31802</v>
      </c>
      <c r="D77" s="35" t="s">
        <v>103</v>
      </c>
      <c r="E77" s="232"/>
      <c r="F77" s="235"/>
      <c r="G77" s="222"/>
      <c r="H77" s="222"/>
      <c r="I77" s="10" t="s">
        <v>43</v>
      </c>
      <c r="J77" s="36" t="s">
        <v>159</v>
      </c>
    </row>
    <row r="78" spans="1:10" ht="12.75" customHeight="1">
      <c r="A78" s="222"/>
      <c r="B78" s="33" t="s">
        <v>100</v>
      </c>
      <c r="C78" s="34">
        <v>31241</v>
      </c>
      <c r="D78" s="35" t="s">
        <v>32</v>
      </c>
      <c r="E78" s="232"/>
      <c r="F78" s="235"/>
      <c r="G78" s="222"/>
      <c r="H78" s="222"/>
      <c r="I78" s="10" t="s">
        <v>43</v>
      </c>
      <c r="J78" s="36" t="s">
        <v>159</v>
      </c>
    </row>
    <row r="79" spans="1:10" ht="12.75" customHeight="1" thickBot="1">
      <c r="A79" s="230"/>
      <c r="B79" s="38" t="s">
        <v>275</v>
      </c>
      <c r="C79" s="39">
        <v>33118</v>
      </c>
      <c r="D79" s="40" t="s">
        <v>103</v>
      </c>
      <c r="E79" s="233"/>
      <c r="F79" s="236"/>
      <c r="G79" s="230"/>
      <c r="H79" s="230"/>
      <c r="I79" s="41" t="s">
        <v>43</v>
      </c>
      <c r="J79" s="42" t="s">
        <v>159</v>
      </c>
    </row>
    <row r="80" spans="1:10" ht="12.75" customHeight="1">
      <c r="A80" s="221">
        <v>12</v>
      </c>
      <c r="B80" s="29" t="s">
        <v>296</v>
      </c>
      <c r="C80" s="30">
        <v>30520</v>
      </c>
      <c r="D80" s="31" t="s">
        <v>103</v>
      </c>
      <c r="E80" s="231">
        <v>0.20916666666666667</v>
      </c>
      <c r="F80" s="234">
        <v>382.07</v>
      </c>
      <c r="G80" s="221" t="s">
        <v>24</v>
      </c>
      <c r="H80" s="221" t="s">
        <v>288</v>
      </c>
      <c r="I80" s="8" t="s">
        <v>43</v>
      </c>
      <c r="J80" s="32" t="s">
        <v>289</v>
      </c>
    </row>
    <row r="81" spans="1:10" ht="12.75" customHeight="1">
      <c r="A81" s="222"/>
      <c r="B81" s="33" t="s">
        <v>290</v>
      </c>
      <c r="C81" s="34">
        <v>30154</v>
      </c>
      <c r="D81" s="35" t="s">
        <v>103</v>
      </c>
      <c r="E81" s="232"/>
      <c r="F81" s="235"/>
      <c r="G81" s="222"/>
      <c r="H81" s="222"/>
      <c r="I81" s="10" t="s">
        <v>43</v>
      </c>
      <c r="J81" s="36" t="s">
        <v>289</v>
      </c>
    </row>
    <row r="82" spans="1:10" ht="12.75" customHeight="1">
      <c r="A82" s="222"/>
      <c r="B82" s="33" t="s">
        <v>294</v>
      </c>
      <c r="C82" s="34">
        <v>32223</v>
      </c>
      <c r="D82" s="35" t="s">
        <v>103</v>
      </c>
      <c r="E82" s="232"/>
      <c r="F82" s="235"/>
      <c r="G82" s="222"/>
      <c r="H82" s="222"/>
      <c r="I82" s="10" t="s">
        <v>43</v>
      </c>
      <c r="J82" s="36" t="s">
        <v>289</v>
      </c>
    </row>
    <row r="83" spans="1:10" ht="12.75" customHeight="1">
      <c r="A83" s="222"/>
      <c r="B83" s="33" t="s">
        <v>292</v>
      </c>
      <c r="C83" s="34">
        <v>33228</v>
      </c>
      <c r="D83" s="35" t="s">
        <v>33</v>
      </c>
      <c r="E83" s="232"/>
      <c r="F83" s="235"/>
      <c r="G83" s="222"/>
      <c r="H83" s="222"/>
      <c r="I83" s="10" t="s">
        <v>43</v>
      </c>
      <c r="J83" s="36" t="s">
        <v>289</v>
      </c>
    </row>
    <row r="84" spans="1:10" ht="12.75" customHeight="1">
      <c r="A84" s="222"/>
      <c r="B84" s="33" t="s">
        <v>295</v>
      </c>
      <c r="C84" s="34">
        <v>32474</v>
      </c>
      <c r="D84" s="35" t="s">
        <v>103</v>
      </c>
      <c r="E84" s="232"/>
      <c r="F84" s="235"/>
      <c r="G84" s="222"/>
      <c r="H84" s="222"/>
      <c r="I84" s="10" t="s">
        <v>43</v>
      </c>
      <c r="J84" s="36" t="s">
        <v>289</v>
      </c>
    </row>
    <row r="85" spans="1:10" ht="12.75" customHeight="1" thickBot="1">
      <c r="A85" s="230"/>
      <c r="B85" s="38" t="s">
        <v>291</v>
      </c>
      <c r="C85" s="39">
        <v>32818</v>
      </c>
      <c r="D85" s="40" t="s">
        <v>103</v>
      </c>
      <c r="E85" s="233"/>
      <c r="F85" s="236"/>
      <c r="G85" s="230"/>
      <c r="H85" s="230"/>
      <c r="I85" s="41" t="s">
        <v>43</v>
      </c>
      <c r="J85" s="42" t="s">
        <v>289</v>
      </c>
    </row>
    <row r="86" spans="1:10" ht="12.75" customHeight="1">
      <c r="A86" s="221">
        <v>13</v>
      </c>
      <c r="B86" s="29" t="s">
        <v>316</v>
      </c>
      <c r="C86" s="30">
        <v>29445</v>
      </c>
      <c r="D86" s="31" t="s">
        <v>103</v>
      </c>
      <c r="E86" s="231">
        <v>0.20930555555555558</v>
      </c>
      <c r="F86" s="234">
        <v>382.33</v>
      </c>
      <c r="G86" s="221" t="s">
        <v>14</v>
      </c>
      <c r="H86" s="221" t="s">
        <v>79</v>
      </c>
      <c r="I86" s="8" t="s">
        <v>43</v>
      </c>
      <c r="J86" s="32" t="s">
        <v>320</v>
      </c>
    </row>
    <row r="87" spans="1:10" ht="12.75" customHeight="1">
      <c r="A87" s="222"/>
      <c r="B87" s="33" t="s">
        <v>317</v>
      </c>
      <c r="C87" s="34">
        <v>34405</v>
      </c>
      <c r="D87" s="35" t="s">
        <v>103</v>
      </c>
      <c r="E87" s="232"/>
      <c r="F87" s="235"/>
      <c r="G87" s="222"/>
      <c r="H87" s="222"/>
      <c r="I87" s="10" t="s">
        <v>43</v>
      </c>
      <c r="J87" s="36" t="s">
        <v>320</v>
      </c>
    </row>
    <row r="88" spans="1:10" ht="12.75" customHeight="1">
      <c r="A88" s="222"/>
      <c r="B88" s="33" t="s">
        <v>131</v>
      </c>
      <c r="C88" s="34">
        <v>32577</v>
      </c>
      <c r="D88" s="35" t="s">
        <v>103</v>
      </c>
      <c r="E88" s="232"/>
      <c r="F88" s="235"/>
      <c r="G88" s="222"/>
      <c r="H88" s="222"/>
      <c r="I88" s="10" t="s">
        <v>43</v>
      </c>
      <c r="J88" s="36" t="s">
        <v>320</v>
      </c>
    </row>
    <row r="89" spans="1:10" ht="12.75" customHeight="1">
      <c r="A89" s="222"/>
      <c r="B89" s="33" t="s">
        <v>318</v>
      </c>
      <c r="C89" s="34">
        <v>34047</v>
      </c>
      <c r="D89" s="35" t="s">
        <v>103</v>
      </c>
      <c r="E89" s="232"/>
      <c r="F89" s="235"/>
      <c r="G89" s="222"/>
      <c r="H89" s="222"/>
      <c r="I89" s="10" t="s">
        <v>43</v>
      </c>
      <c r="J89" s="36" t="s">
        <v>320</v>
      </c>
    </row>
    <row r="90" spans="1:10" ht="12.75" customHeight="1">
      <c r="A90" s="222"/>
      <c r="B90" s="33" t="s">
        <v>319</v>
      </c>
      <c r="C90" s="34">
        <v>30484</v>
      </c>
      <c r="D90" s="35" t="s">
        <v>103</v>
      </c>
      <c r="E90" s="232"/>
      <c r="F90" s="235"/>
      <c r="G90" s="222"/>
      <c r="H90" s="222"/>
      <c r="I90" s="10" t="s">
        <v>43</v>
      </c>
      <c r="J90" s="36" t="s">
        <v>320</v>
      </c>
    </row>
    <row r="91" spans="1:10" ht="12.75" customHeight="1" thickBot="1">
      <c r="A91" s="230"/>
      <c r="B91" s="38" t="s">
        <v>153</v>
      </c>
      <c r="C91" s="39">
        <v>29991</v>
      </c>
      <c r="D91" s="40" t="s">
        <v>103</v>
      </c>
      <c r="E91" s="233"/>
      <c r="F91" s="236"/>
      <c r="G91" s="230"/>
      <c r="H91" s="230"/>
      <c r="I91" s="41" t="s">
        <v>43</v>
      </c>
      <c r="J91" s="42" t="s">
        <v>320</v>
      </c>
    </row>
    <row r="92" spans="1:10" ht="12.75" customHeight="1">
      <c r="A92" s="221">
        <v>14</v>
      </c>
      <c r="B92" s="29" t="s">
        <v>264</v>
      </c>
      <c r="C92" s="30">
        <v>31402</v>
      </c>
      <c r="D92" s="31" t="s">
        <v>33</v>
      </c>
      <c r="E92" s="231">
        <v>0.21305555555555555</v>
      </c>
      <c r="F92" s="234">
        <v>389.18</v>
      </c>
      <c r="G92" s="221" t="s">
        <v>7</v>
      </c>
      <c r="H92" s="221" t="s">
        <v>7</v>
      </c>
      <c r="I92" s="8" t="s">
        <v>43</v>
      </c>
      <c r="J92" s="32" t="s">
        <v>265</v>
      </c>
    </row>
    <row r="93" spans="1:10" ht="12.75" customHeight="1">
      <c r="A93" s="222"/>
      <c r="B93" s="33" t="s">
        <v>266</v>
      </c>
      <c r="C93" s="34">
        <v>31536</v>
      </c>
      <c r="D93" s="35" t="s">
        <v>33</v>
      </c>
      <c r="E93" s="232"/>
      <c r="F93" s="235"/>
      <c r="G93" s="222"/>
      <c r="H93" s="222"/>
      <c r="I93" s="10" t="s">
        <v>43</v>
      </c>
      <c r="J93" s="36" t="s">
        <v>265</v>
      </c>
    </row>
    <row r="94" spans="1:10" ht="12.75" customHeight="1">
      <c r="A94" s="222"/>
      <c r="B94" s="33" t="s">
        <v>269</v>
      </c>
      <c r="C94" s="34">
        <v>33929</v>
      </c>
      <c r="D94" s="35" t="s">
        <v>103</v>
      </c>
      <c r="E94" s="232"/>
      <c r="F94" s="235"/>
      <c r="G94" s="222"/>
      <c r="H94" s="222"/>
      <c r="I94" s="10" t="s">
        <v>43</v>
      </c>
      <c r="J94" s="36" t="s">
        <v>265</v>
      </c>
    </row>
    <row r="95" spans="1:10" ht="12.75" customHeight="1">
      <c r="A95" s="222"/>
      <c r="B95" s="33" t="s">
        <v>270</v>
      </c>
      <c r="C95" s="34">
        <v>29311</v>
      </c>
      <c r="D95" s="35" t="s">
        <v>103</v>
      </c>
      <c r="E95" s="232"/>
      <c r="F95" s="235"/>
      <c r="G95" s="222"/>
      <c r="H95" s="222"/>
      <c r="I95" s="10" t="s">
        <v>43</v>
      </c>
      <c r="J95" s="36" t="s">
        <v>265</v>
      </c>
    </row>
    <row r="96" spans="1:10" ht="12.75" customHeight="1">
      <c r="A96" s="222"/>
      <c r="B96" s="33" t="s">
        <v>267</v>
      </c>
      <c r="C96" s="34">
        <v>31977</v>
      </c>
      <c r="D96" s="35" t="s">
        <v>34</v>
      </c>
      <c r="E96" s="232"/>
      <c r="F96" s="235"/>
      <c r="G96" s="222"/>
      <c r="H96" s="222"/>
      <c r="I96" s="10" t="s">
        <v>43</v>
      </c>
      <c r="J96" s="36" t="s">
        <v>265</v>
      </c>
    </row>
    <row r="97" spans="1:10" ht="12.75" customHeight="1" thickBot="1">
      <c r="A97" s="230"/>
      <c r="B97" s="38" t="s">
        <v>272</v>
      </c>
      <c r="C97" s="39">
        <v>31748</v>
      </c>
      <c r="D97" s="40" t="s">
        <v>103</v>
      </c>
      <c r="E97" s="233"/>
      <c r="F97" s="236"/>
      <c r="G97" s="230"/>
      <c r="H97" s="230"/>
      <c r="I97" s="41" t="s">
        <v>43</v>
      </c>
      <c r="J97" s="42" t="s">
        <v>265</v>
      </c>
    </row>
    <row r="98" spans="1:10" ht="12.75" customHeight="1">
      <c r="A98" s="221">
        <v>15</v>
      </c>
      <c r="B98" s="29" t="s">
        <v>129</v>
      </c>
      <c r="C98" s="30">
        <v>32481</v>
      </c>
      <c r="D98" s="31" t="s">
        <v>103</v>
      </c>
      <c r="E98" s="231">
        <v>0.2280902777777778</v>
      </c>
      <c r="F98" s="234">
        <v>416.64</v>
      </c>
      <c r="G98" s="221" t="s">
        <v>17</v>
      </c>
      <c r="H98" s="221" t="s">
        <v>45</v>
      </c>
      <c r="I98" s="8" t="s">
        <v>43</v>
      </c>
      <c r="J98" s="32" t="s">
        <v>41</v>
      </c>
    </row>
    <row r="99" spans="1:10" ht="12.75" customHeight="1">
      <c r="A99" s="222"/>
      <c r="B99" s="33" t="s">
        <v>203</v>
      </c>
      <c r="C99" s="34">
        <v>30521</v>
      </c>
      <c r="D99" s="35" t="s">
        <v>103</v>
      </c>
      <c r="E99" s="232"/>
      <c r="F99" s="235"/>
      <c r="G99" s="222"/>
      <c r="H99" s="222"/>
      <c r="I99" s="10" t="s">
        <v>43</v>
      </c>
      <c r="J99" s="36" t="s">
        <v>41</v>
      </c>
    </row>
    <row r="100" spans="1:10" ht="12.75" customHeight="1">
      <c r="A100" s="222"/>
      <c r="B100" s="33" t="s">
        <v>154</v>
      </c>
      <c r="C100" s="34">
        <v>34426</v>
      </c>
      <c r="D100" s="35" t="s">
        <v>103</v>
      </c>
      <c r="E100" s="232"/>
      <c r="F100" s="235"/>
      <c r="G100" s="222"/>
      <c r="H100" s="222"/>
      <c r="I100" s="10" t="s">
        <v>43</v>
      </c>
      <c r="J100" s="36" t="s">
        <v>41</v>
      </c>
    </row>
    <row r="101" spans="1:10" ht="12.75" customHeight="1">
      <c r="A101" s="222"/>
      <c r="B101" s="33" t="s">
        <v>204</v>
      </c>
      <c r="C101" s="34">
        <v>32345</v>
      </c>
      <c r="D101" s="35" t="s">
        <v>103</v>
      </c>
      <c r="E101" s="232"/>
      <c r="F101" s="235"/>
      <c r="G101" s="222"/>
      <c r="H101" s="222"/>
      <c r="I101" s="10" t="s">
        <v>43</v>
      </c>
      <c r="J101" s="36" t="s">
        <v>41</v>
      </c>
    </row>
    <row r="102" spans="1:10" ht="12.75" customHeight="1">
      <c r="A102" s="222"/>
      <c r="B102" s="33" t="s">
        <v>155</v>
      </c>
      <c r="C102" s="34">
        <v>32957</v>
      </c>
      <c r="D102" s="35" t="s">
        <v>103</v>
      </c>
      <c r="E102" s="232"/>
      <c r="F102" s="235"/>
      <c r="G102" s="222"/>
      <c r="H102" s="222"/>
      <c r="I102" s="10" t="s">
        <v>43</v>
      </c>
      <c r="J102" s="36" t="s">
        <v>41</v>
      </c>
    </row>
    <row r="103" spans="1:10" ht="12.75" customHeight="1" thickBot="1">
      <c r="A103" s="230"/>
      <c r="B103" s="38" t="s">
        <v>205</v>
      </c>
      <c r="C103" s="39">
        <v>33559</v>
      </c>
      <c r="D103" s="40" t="s">
        <v>103</v>
      </c>
      <c r="E103" s="233"/>
      <c r="F103" s="236"/>
      <c r="G103" s="230"/>
      <c r="H103" s="230"/>
      <c r="I103" s="41" t="s">
        <v>43</v>
      </c>
      <c r="J103" s="42" t="s">
        <v>41</v>
      </c>
    </row>
    <row r="104" spans="1:10" ht="12.75" customHeight="1">
      <c r="A104" s="221">
        <v>16</v>
      </c>
      <c r="B104" s="29" t="s">
        <v>138</v>
      </c>
      <c r="C104" s="30">
        <v>33269</v>
      </c>
      <c r="D104" s="31" t="s">
        <v>33</v>
      </c>
      <c r="E104" s="231">
        <v>0.31938657407407406</v>
      </c>
      <c r="F104" s="234">
        <v>583.4</v>
      </c>
      <c r="G104" s="221" t="s">
        <v>11</v>
      </c>
      <c r="H104" s="221" t="s">
        <v>20</v>
      </c>
      <c r="I104" s="8" t="s">
        <v>43</v>
      </c>
      <c r="J104" s="32" t="s">
        <v>78</v>
      </c>
    </row>
    <row r="105" spans="1:10" ht="12.75" customHeight="1">
      <c r="A105" s="222"/>
      <c r="B105" s="33" t="s">
        <v>261</v>
      </c>
      <c r="C105" s="34">
        <v>31811</v>
      </c>
      <c r="D105" s="35" t="s">
        <v>103</v>
      </c>
      <c r="E105" s="232"/>
      <c r="F105" s="235"/>
      <c r="G105" s="222"/>
      <c r="H105" s="222"/>
      <c r="I105" s="10" t="s">
        <v>43</v>
      </c>
      <c r="J105" s="36" t="s">
        <v>78</v>
      </c>
    </row>
    <row r="106" spans="1:10" ht="12.75" customHeight="1">
      <c r="A106" s="222"/>
      <c r="B106" s="33" t="s">
        <v>115</v>
      </c>
      <c r="C106" s="34">
        <v>30901</v>
      </c>
      <c r="D106" s="35" t="s">
        <v>103</v>
      </c>
      <c r="E106" s="232"/>
      <c r="F106" s="235"/>
      <c r="G106" s="222"/>
      <c r="H106" s="222"/>
      <c r="I106" s="10" t="s">
        <v>43</v>
      </c>
      <c r="J106" s="36" t="s">
        <v>78</v>
      </c>
    </row>
    <row r="107" spans="1:10" ht="12.75" customHeight="1">
      <c r="A107" s="222"/>
      <c r="B107" s="33" t="s">
        <v>116</v>
      </c>
      <c r="C107" s="34">
        <v>32480</v>
      </c>
      <c r="D107" s="35" t="s">
        <v>103</v>
      </c>
      <c r="E107" s="232"/>
      <c r="F107" s="235"/>
      <c r="G107" s="222"/>
      <c r="H107" s="222"/>
      <c r="I107" s="10" t="s">
        <v>43</v>
      </c>
      <c r="J107" s="36" t="s">
        <v>78</v>
      </c>
    </row>
    <row r="108" spans="1:10" ht="12.75" customHeight="1">
      <c r="A108" s="222"/>
      <c r="B108" s="33" t="s">
        <v>262</v>
      </c>
      <c r="C108" s="34">
        <v>32596</v>
      </c>
      <c r="D108" s="35" t="s">
        <v>33</v>
      </c>
      <c r="E108" s="232"/>
      <c r="F108" s="235"/>
      <c r="G108" s="222"/>
      <c r="H108" s="222"/>
      <c r="I108" s="10" t="s">
        <v>43</v>
      </c>
      <c r="J108" s="36" t="s">
        <v>78</v>
      </c>
    </row>
    <row r="109" spans="1:10" ht="12.75" customHeight="1" thickBot="1">
      <c r="A109" s="230"/>
      <c r="B109" s="38" t="s">
        <v>263</v>
      </c>
      <c r="C109" s="39">
        <v>30350</v>
      </c>
      <c r="D109" s="40" t="s">
        <v>103</v>
      </c>
      <c r="E109" s="233"/>
      <c r="F109" s="236"/>
      <c r="G109" s="230"/>
      <c r="H109" s="230"/>
      <c r="I109" s="41" t="s">
        <v>43</v>
      </c>
      <c r="J109" s="42" t="s">
        <v>78</v>
      </c>
    </row>
    <row r="110" spans="1:10" ht="12.75" customHeight="1">
      <c r="A110" s="221">
        <v>17</v>
      </c>
      <c r="B110" s="29" t="s">
        <v>132</v>
      </c>
      <c r="C110" s="30">
        <v>27812</v>
      </c>
      <c r="D110" s="31" t="s">
        <v>34</v>
      </c>
      <c r="E110" s="231">
        <v>0.32636574074074076</v>
      </c>
      <c r="F110" s="234">
        <v>596.15</v>
      </c>
      <c r="G110" s="221" t="s">
        <v>18</v>
      </c>
      <c r="H110" s="221" t="s">
        <v>35</v>
      </c>
      <c r="I110" s="8" t="s">
        <v>43</v>
      </c>
      <c r="J110" s="32" t="s">
        <v>36</v>
      </c>
    </row>
    <row r="111" spans="1:10" ht="12.75" customHeight="1">
      <c r="A111" s="222"/>
      <c r="B111" s="33" t="s">
        <v>297</v>
      </c>
      <c r="C111" s="34">
        <v>30975</v>
      </c>
      <c r="D111" s="35" t="s">
        <v>34</v>
      </c>
      <c r="E111" s="232"/>
      <c r="F111" s="235"/>
      <c r="G111" s="222"/>
      <c r="H111" s="222"/>
      <c r="I111" s="10" t="s">
        <v>43</v>
      </c>
      <c r="J111" s="36" t="s">
        <v>36</v>
      </c>
    </row>
    <row r="112" spans="1:10" ht="12.75" customHeight="1">
      <c r="A112" s="222"/>
      <c r="B112" s="33" t="s">
        <v>330</v>
      </c>
      <c r="C112" s="34">
        <v>27860</v>
      </c>
      <c r="D112" s="35" t="s">
        <v>34</v>
      </c>
      <c r="E112" s="232"/>
      <c r="F112" s="235"/>
      <c r="G112" s="222"/>
      <c r="H112" s="222"/>
      <c r="I112" s="10" t="s">
        <v>43</v>
      </c>
      <c r="J112" s="36" t="s">
        <v>36</v>
      </c>
    </row>
    <row r="113" spans="1:10" ht="12.75" customHeight="1">
      <c r="A113" s="222"/>
      <c r="B113" s="33" t="s">
        <v>135</v>
      </c>
      <c r="C113" s="34">
        <v>31301</v>
      </c>
      <c r="D113" s="35" t="s">
        <v>34</v>
      </c>
      <c r="E113" s="232"/>
      <c r="F113" s="235"/>
      <c r="G113" s="222"/>
      <c r="H113" s="222"/>
      <c r="I113" s="10" t="s">
        <v>43</v>
      </c>
      <c r="J113" s="36" t="s">
        <v>36</v>
      </c>
    </row>
    <row r="114" spans="1:10" ht="12.75" customHeight="1">
      <c r="A114" s="222"/>
      <c r="B114" s="33" t="s">
        <v>298</v>
      </c>
      <c r="C114" s="34">
        <v>32353</v>
      </c>
      <c r="D114" s="35" t="s">
        <v>34</v>
      </c>
      <c r="E114" s="232"/>
      <c r="F114" s="235"/>
      <c r="G114" s="222"/>
      <c r="H114" s="222"/>
      <c r="I114" s="10" t="s">
        <v>43</v>
      </c>
      <c r="J114" s="36" t="s">
        <v>36</v>
      </c>
    </row>
    <row r="115" spans="1:10" ht="12.75" customHeight="1" thickBot="1">
      <c r="A115" s="230"/>
      <c r="B115" s="38" t="s">
        <v>133</v>
      </c>
      <c r="C115" s="39">
        <v>32548</v>
      </c>
      <c r="D115" s="40" t="s">
        <v>34</v>
      </c>
      <c r="E115" s="233"/>
      <c r="F115" s="236"/>
      <c r="G115" s="230"/>
      <c r="H115" s="230"/>
      <c r="I115" s="41" t="s">
        <v>43</v>
      </c>
      <c r="J115" s="42" t="s">
        <v>36</v>
      </c>
    </row>
    <row r="116" spans="1:10" ht="12.75" customHeight="1">
      <c r="A116" s="221">
        <v>18</v>
      </c>
      <c r="B116" s="29" t="s">
        <v>111</v>
      </c>
      <c r="C116" s="30">
        <v>27387</v>
      </c>
      <c r="D116" s="31" t="s">
        <v>103</v>
      </c>
      <c r="E116" s="231">
        <v>0.3566550925925926</v>
      </c>
      <c r="F116" s="234">
        <v>651.48</v>
      </c>
      <c r="G116" s="221" t="s">
        <v>19</v>
      </c>
      <c r="H116" s="221" t="s">
        <v>181</v>
      </c>
      <c r="I116" s="8" t="s">
        <v>43</v>
      </c>
      <c r="J116" s="32" t="s">
        <v>91</v>
      </c>
    </row>
    <row r="117" spans="1:10" ht="12.75" customHeight="1">
      <c r="A117" s="222"/>
      <c r="B117" s="33" t="s">
        <v>284</v>
      </c>
      <c r="C117" s="34">
        <v>34189</v>
      </c>
      <c r="D117" s="35" t="s">
        <v>103</v>
      </c>
      <c r="E117" s="232"/>
      <c r="F117" s="235"/>
      <c r="G117" s="222"/>
      <c r="H117" s="222"/>
      <c r="I117" s="10" t="s">
        <v>43</v>
      </c>
      <c r="J117" s="36" t="s">
        <v>91</v>
      </c>
    </row>
    <row r="118" spans="1:10" ht="12.75" customHeight="1">
      <c r="A118" s="222"/>
      <c r="B118" s="33" t="s">
        <v>112</v>
      </c>
      <c r="C118" s="34">
        <v>27755</v>
      </c>
      <c r="D118" s="35" t="s">
        <v>103</v>
      </c>
      <c r="E118" s="232"/>
      <c r="F118" s="235"/>
      <c r="G118" s="222"/>
      <c r="H118" s="222"/>
      <c r="I118" s="10" t="s">
        <v>43</v>
      </c>
      <c r="J118" s="36" t="s">
        <v>91</v>
      </c>
    </row>
    <row r="119" spans="1:10" ht="12.75" customHeight="1">
      <c r="A119" s="222"/>
      <c r="B119" s="33" t="s">
        <v>286</v>
      </c>
      <c r="C119" s="34">
        <v>31766</v>
      </c>
      <c r="D119" s="35" t="s">
        <v>103</v>
      </c>
      <c r="E119" s="232"/>
      <c r="F119" s="235"/>
      <c r="G119" s="222"/>
      <c r="H119" s="222"/>
      <c r="I119" s="10" t="s">
        <v>43</v>
      </c>
      <c r="J119" s="36" t="s">
        <v>91</v>
      </c>
    </row>
    <row r="120" spans="1:10" ht="12.75" customHeight="1">
      <c r="A120" s="222"/>
      <c r="B120" s="33" t="s">
        <v>285</v>
      </c>
      <c r="C120" s="34">
        <v>33096</v>
      </c>
      <c r="D120" s="35" t="s">
        <v>103</v>
      </c>
      <c r="E120" s="232"/>
      <c r="F120" s="235"/>
      <c r="G120" s="222"/>
      <c r="H120" s="222"/>
      <c r="I120" s="10" t="s">
        <v>43</v>
      </c>
      <c r="J120" s="36" t="s">
        <v>91</v>
      </c>
    </row>
    <row r="121" spans="1:10" ht="12.75" customHeight="1" thickBot="1">
      <c r="A121" s="230"/>
      <c r="B121" s="38" t="s">
        <v>113</v>
      </c>
      <c r="C121" s="39">
        <v>31815</v>
      </c>
      <c r="D121" s="40" t="s">
        <v>103</v>
      </c>
      <c r="E121" s="233"/>
      <c r="F121" s="236"/>
      <c r="G121" s="230"/>
      <c r="H121" s="230"/>
      <c r="I121" s="41" t="s">
        <v>43</v>
      </c>
      <c r="J121" s="42" t="s">
        <v>91</v>
      </c>
    </row>
    <row r="122" spans="1:10" ht="12.75" customHeight="1">
      <c r="A122" s="221">
        <v>19</v>
      </c>
      <c r="B122" s="29" t="s">
        <v>169</v>
      </c>
      <c r="C122" s="30">
        <v>27220</v>
      </c>
      <c r="D122" s="31" t="s">
        <v>34</v>
      </c>
      <c r="E122" s="231">
        <v>0.3583449074074074</v>
      </c>
      <c r="F122" s="234">
        <v>654.57</v>
      </c>
      <c r="G122" s="221" t="s">
        <v>13</v>
      </c>
      <c r="H122" s="221" t="s">
        <v>21</v>
      </c>
      <c r="I122" s="8" t="s">
        <v>43</v>
      </c>
      <c r="J122" s="32" t="s">
        <v>324</v>
      </c>
    </row>
    <row r="123" spans="1:10" ht="12.75" customHeight="1">
      <c r="A123" s="222"/>
      <c r="B123" s="33" t="s">
        <v>170</v>
      </c>
      <c r="C123" s="34">
        <v>33105</v>
      </c>
      <c r="D123" s="35" t="s">
        <v>103</v>
      </c>
      <c r="E123" s="232"/>
      <c r="F123" s="235"/>
      <c r="G123" s="222"/>
      <c r="H123" s="222"/>
      <c r="I123" s="10" t="s">
        <v>43</v>
      </c>
      <c r="J123" s="36" t="s">
        <v>324</v>
      </c>
    </row>
    <row r="124" spans="1:10" ht="12.75" customHeight="1">
      <c r="A124" s="222"/>
      <c r="B124" s="33" t="s">
        <v>171</v>
      </c>
      <c r="C124" s="34">
        <v>32144</v>
      </c>
      <c r="D124" s="35" t="s">
        <v>103</v>
      </c>
      <c r="E124" s="232"/>
      <c r="F124" s="235"/>
      <c r="G124" s="222"/>
      <c r="H124" s="222"/>
      <c r="I124" s="10" t="s">
        <v>43</v>
      </c>
      <c r="J124" s="36" t="s">
        <v>324</v>
      </c>
    </row>
    <row r="125" spans="1:10" ht="12.75" customHeight="1">
      <c r="A125" s="222"/>
      <c r="B125" s="33" t="s">
        <v>136</v>
      </c>
      <c r="C125" s="34">
        <v>31096</v>
      </c>
      <c r="D125" s="35" t="s">
        <v>103</v>
      </c>
      <c r="E125" s="232"/>
      <c r="F125" s="235"/>
      <c r="G125" s="222"/>
      <c r="H125" s="222"/>
      <c r="I125" s="10" t="s">
        <v>43</v>
      </c>
      <c r="J125" s="36" t="s">
        <v>324</v>
      </c>
    </row>
    <row r="126" spans="1:10" ht="12.75" customHeight="1">
      <c r="A126" s="222"/>
      <c r="B126" s="33" t="s">
        <v>137</v>
      </c>
      <c r="C126" s="34">
        <v>32599</v>
      </c>
      <c r="D126" s="35" t="s">
        <v>103</v>
      </c>
      <c r="E126" s="232"/>
      <c r="F126" s="235"/>
      <c r="G126" s="222"/>
      <c r="H126" s="222"/>
      <c r="I126" s="10" t="s">
        <v>43</v>
      </c>
      <c r="J126" s="36" t="s">
        <v>324</v>
      </c>
    </row>
    <row r="127" spans="1:10" ht="12.75" customHeight="1" thickBot="1">
      <c r="A127" s="230"/>
      <c r="B127" s="38" t="s">
        <v>323</v>
      </c>
      <c r="C127" s="39">
        <v>33823</v>
      </c>
      <c r="D127" s="40" t="s">
        <v>103</v>
      </c>
      <c r="E127" s="233"/>
      <c r="F127" s="236"/>
      <c r="G127" s="230"/>
      <c r="H127" s="230"/>
      <c r="I127" s="41" t="s">
        <v>43</v>
      </c>
      <c r="J127" s="42" t="s">
        <v>324</v>
      </c>
    </row>
    <row r="128" spans="1:10" ht="12.75" customHeight="1">
      <c r="A128" s="221">
        <v>20</v>
      </c>
      <c r="B128" s="29" t="s">
        <v>278</v>
      </c>
      <c r="C128" s="30">
        <v>33795</v>
      </c>
      <c r="D128" s="31" t="s">
        <v>103</v>
      </c>
      <c r="E128" s="231">
        <v>0.40319444444444447</v>
      </c>
      <c r="F128" s="234">
        <v>736.49</v>
      </c>
      <c r="G128" s="221" t="s">
        <v>10</v>
      </c>
      <c r="H128" s="221" t="s">
        <v>76</v>
      </c>
      <c r="I128" s="8" t="s">
        <v>43</v>
      </c>
      <c r="J128" s="32" t="s">
        <v>282</v>
      </c>
    </row>
    <row r="129" spans="1:10" ht="12.75" customHeight="1">
      <c r="A129" s="222"/>
      <c r="B129" s="33" t="s">
        <v>163</v>
      </c>
      <c r="C129" s="34">
        <v>32351</v>
      </c>
      <c r="D129" s="35" t="s">
        <v>103</v>
      </c>
      <c r="E129" s="232"/>
      <c r="F129" s="235"/>
      <c r="G129" s="222"/>
      <c r="H129" s="222"/>
      <c r="I129" s="10" t="s">
        <v>43</v>
      </c>
      <c r="J129" s="36" t="s">
        <v>282</v>
      </c>
    </row>
    <row r="130" spans="1:10" ht="12.75" customHeight="1">
      <c r="A130" s="222"/>
      <c r="B130" s="33" t="s">
        <v>279</v>
      </c>
      <c r="C130" s="34">
        <v>28458</v>
      </c>
      <c r="D130" s="35" t="s">
        <v>33</v>
      </c>
      <c r="E130" s="232"/>
      <c r="F130" s="235"/>
      <c r="G130" s="222"/>
      <c r="H130" s="222"/>
      <c r="I130" s="10" t="s">
        <v>43</v>
      </c>
      <c r="J130" s="36" t="s">
        <v>282</v>
      </c>
    </row>
    <row r="131" spans="1:10" ht="12.75" customHeight="1">
      <c r="A131" s="222"/>
      <c r="B131" s="33" t="s">
        <v>280</v>
      </c>
      <c r="C131" s="34">
        <v>33303</v>
      </c>
      <c r="D131" s="35" t="s">
        <v>103</v>
      </c>
      <c r="E131" s="232"/>
      <c r="F131" s="235"/>
      <c r="G131" s="222"/>
      <c r="H131" s="222"/>
      <c r="I131" s="10" t="s">
        <v>43</v>
      </c>
      <c r="J131" s="36" t="s">
        <v>282</v>
      </c>
    </row>
    <row r="132" spans="1:10" ht="12.75" customHeight="1">
      <c r="A132" s="222"/>
      <c r="B132" s="33" t="s">
        <v>114</v>
      </c>
      <c r="C132" s="34">
        <v>31854</v>
      </c>
      <c r="D132" s="35" t="s">
        <v>103</v>
      </c>
      <c r="E132" s="232"/>
      <c r="F132" s="235"/>
      <c r="G132" s="222"/>
      <c r="H132" s="222"/>
      <c r="I132" s="10" t="s">
        <v>43</v>
      </c>
      <c r="J132" s="36" t="s">
        <v>282</v>
      </c>
    </row>
    <row r="133" spans="1:10" ht="12.75" customHeight="1" thickBot="1">
      <c r="A133" s="230"/>
      <c r="B133" s="38" t="s">
        <v>281</v>
      </c>
      <c r="C133" s="39">
        <v>30766</v>
      </c>
      <c r="D133" s="40" t="s">
        <v>33</v>
      </c>
      <c r="E133" s="233"/>
      <c r="F133" s="236"/>
      <c r="G133" s="230"/>
      <c r="H133" s="230"/>
      <c r="I133" s="41" t="s">
        <v>43</v>
      </c>
      <c r="J133" s="42" t="s">
        <v>282</v>
      </c>
    </row>
    <row r="134" spans="3:6" ht="12.75">
      <c r="C134"/>
      <c r="D134"/>
      <c r="E134"/>
      <c r="F134"/>
    </row>
    <row r="135" spans="1:10" ht="12.75">
      <c r="A135" s="93"/>
      <c r="B135" s="93"/>
      <c r="C135" s="93"/>
      <c r="D135" s="176" t="s">
        <v>90</v>
      </c>
      <c r="E135" s="177"/>
      <c r="F135" s="178" t="s">
        <v>83</v>
      </c>
      <c r="G135" s="179" t="s">
        <v>339</v>
      </c>
      <c r="H135" s="93"/>
      <c r="I135" s="93"/>
      <c r="J135" s="93"/>
    </row>
    <row r="136" spans="3:7" ht="12.75">
      <c r="C136"/>
      <c r="D136" s="87"/>
      <c r="E136" s="88"/>
      <c r="F136" s="89" t="s">
        <v>84</v>
      </c>
      <c r="G136" s="90" t="s">
        <v>340</v>
      </c>
    </row>
    <row r="137" spans="3:7" ht="12.75">
      <c r="C137"/>
      <c r="D137" s="91"/>
      <c r="E137" s="88"/>
      <c r="F137" s="89" t="s">
        <v>85</v>
      </c>
      <c r="G137" s="90" t="s">
        <v>341</v>
      </c>
    </row>
    <row r="138" spans="3:7" ht="12.75">
      <c r="C138"/>
      <c r="D138" s="91"/>
      <c r="E138" s="88"/>
      <c r="F138" s="89" t="s">
        <v>86</v>
      </c>
      <c r="G138" s="90" t="s">
        <v>43</v>
      </c>
    </row>
    <row r="139" spans="3:6" ht="12.75">
      <c r="C139"/>
      <c r="D139"/>
      <c r="E139"/>
      <c r="F139"/>
    </row>
    <row r="140" spans="2:7" ht="12.75">
      <c r="B140" t="s">
        <v>337</v>
      </c>
      <c r="C140"/>
      <c r="D140"/>
      <c r="E140"/>
      <c r="F140"/>
      <c r="G140" t="s">
        <v>338</v>
      </c>
    </row>
    <row r="141" spans="3:9" ht="12.75">
      <c r="C141" s="106" t="s">
        <v>140</v>
      </c>
      <c r="D141"/>
      <c r="E141"/>
      <c r="F141"/>
      <c r="I141" s="106" t="s">
        <v>140</v>
      </c>
    </row>
    <row r="142" spans="3:8" ht="12.75">
      <c r="C142" s="106"/>
      <c r="D142"/>
      <c r="E142"/>
      <c r="F142"/>
      <c r="H142" s="106"/>
    </row>
    <row r="143" spans="3:8" ht="12.75">
      <c r="C143"/>
      <c r="D143"/>
      <c r="E143" s="92" t="s">
        <v>139</v>
      </c>
      <c r="F143"/>
      <c r="G143" t="s">
        <v>87</v>
      </c>
      <c r="H143" s="2" t="s">
        <v>334</v>
      </c>
    </row>
    <row r="144" spans="3:6" ht="12.75">
      <c r="C144"/>
      <c r="D144"/>
      <c r="E144"/>
      <c r="F144"/>
    </row>
    <row r="145" spans="3:6" ht="12.75">
      <c r="C145"/>
      <c r="D145"/>
      <c r="E145"/>
      <c r="F145"/>
    </row>
    <row r="146" spans="3:6" ht="12.75">
      <c r="C146"/>
      <c r="D146"/>
      <c r="E146"/>
      <c r="F146"/>
    </row>
    <row r="147" spans="3:6" ht="12.75">
      <c r="C147"/>
      <c r="D147"/>
      <c r="E147"/>
      <c r="F147"/>
    </row>
    <row r="148" spans="3:6" ht="12.75">
      <c r="C148"/>
      <c r="D148"/>
      <c r="E148"/>
      <c r="F148"/>
    </row>
    <row r="149" spans="3:6" ht="12.75">
      <c r="C149"/>
      <c r="D149"/>
      <c r="E149"/>
      <c r="F149"/>
    </row>
    <row r="150" spans="3:6" ht="12.75">
      <c r="C150"/>
      <c r="D150"/>
      <c r="E150"/>
      <c r="F150"/>
    </row>
    <row r="151" spans="3:6" ht="12.75">
      <c r="C151"/>
      <c r="D151"/>
      <c r="E151"/>
      <c r="F151"/>
    </row>
    <row r="152" spans="3:6" ht="12.75">
      <c r="C152"/>
      <c r="D152"/>
      <c r="E152"/>
      <c r="F152"/>
    </row>
    <row r="153" spans="3:6" ht="12.75">
      <c r="C153"/>
      <c r="D153"/>
      <c r="E153"/>
      <c r="F153"/>
    </row>
    <row r="154" spans="3:6" ht="12.75">
      <c r="C154"/>
      <c r="D154"/>
      <c r="E154"/>
      <c r="F154"/>
    </row>
    <row r="155" spans="3:6" ht="12.75">
      <c r="C155"/>
      <c r="D155"/>
      <c r="E155"/>
      <c r="F155"/>
    </row>
    <row r="156" spans="3:6" ht="12.75">
      <c r="C156"/>
      <c r="D156"/>
      <c r="E156"/>
      <c r="F156"/>
    </row>
    <row r="157" spans="3:6" ht="12.75">
      <c r="C157"/>
      <c r="D157"/>
      <c r="E157"/>
      <c r="F157"/>
    </row>
    <row r="158" spans="3:6" ht="12.75">
      <c r="C158"/>
      <c r="D158"/>
      <c r="E158"/>
      <c r="F158"/>
    </row>
    <row r="159" spans="3:6" ht="12.75">
      <c r="C159"/>
      <c r="D159"/>
      <c r="E159"/>
      <c r="F159"/>
    </row>
    <row r="160" spans="3:6" ht="12.75">
      <c r="C160"/>
      <c r="D160"/>
      <c r="E160"/>
      <c r="F160"/>
    </row>
    <row r="161" spans="3:6" ht="12.75">
      <c r="C161"/>
      <c r="D161"/>
      <c r="E161"/>
      <c r="F161"/>
    </row>
    <row r="162" spans="3:6" ht="12.75">
      <c r="C162"/>
      <c r="D162"/>
      <c r="E162"/>
      <c r="F162"/>
    </row>
    <row r="163" spans="3:6" ht="12.75">
      <c r="C163"/>
      <c r="D163"/>
      <c r="E163"/>
      <c r="F163"/>
    </row>
    <row r="164" spans="3:6" ht="12.75">
      <c r="C164"/>
      <c r="D164"/>
      <c r="E164"/>
      <c r="F164"/>
    </row>
    <row r="165" spans="3:6" ht="12.75">
      <c r="C165"/>
      <c r="D165"/>
      <c r="E165"/>
      <c r="F165"/>
    </row>
    <row r="166" spans="3:6" ht="12.75">
      <c r="C166"/>
      <c r="D166"/>
      <c r="E166"/>
      <c r="F166"/>
    </row>
    <row r="167" spans="3:6" ht="12.75">
      <c r="C167"/>
      <c r="D167"/>
      <c r="E167"/>
      <c r="F167"/>
    </row>
    <row r="168" spans="3:6" ht="12.75">
      <c r="C168"/>
      <c r="D168"/>
      <c r="E168"/>
      <c r="F168"/>
    </row>
    <row r="169" spans="3:6" ht="12.75">
      <c r="C169"/>
      <c r="D169"/>
      <c r="E169"/>
      <c r="F169"/>
    </row>
    <row r="170" spans="3:6" ht="12.75">
      <c r="C170"/>
      <c r="D170"/>
      <c r="E170"/>
      <c r="F170"/>
    </row>
    <row r="171" spans="3:6" ht="12.75">
      <c r="C171"/>
      <c r="D171"/>
      <c r="E171"/>
      <c r="F171"/>
    </row>
    <row r="172" spans="3:6" ht="12.75">
      <c r="C172"/>
      <c r="D172"/>
      <c r="E172"/>
      <c r="F172"/>
    </row>
    <row r="173" spans="3:6" ht="12.75">
      <c r="C173"/>
      <c r="D173"/>
      <c r="E173"/>
      <c r="F173"/>
    </row>
    <row r="174" spans="3:6" ht="12.75">
      <c r="C174"/>
      <c r="D174"/>
      <c r="E174"/>
      <c r="F174"/>
    </row>
    <row r="175" spans="3:6" ht="12.75">
      <c r="C175"/>
      <c r="D175"/>
      <c r="E175"/>
      <c r="F175"/>
    </row>
    <row r="176" spans="3:6" ht="12.75">
      <c r="C176"/>
      <c r="D176"/>
      <c r="E176"/>
      <c r="F176"/>
    </row>
    <row r="177" spans="3:6" ht="12.75">
      <c r="C177"/>
      <c r="D177"/>
      <c r="E177"/>
      <c r="F177"/>
    </row>
    <row r="178" spans="3:6" ht="12.75">
      <c r="C178"/>
      <c r="D178"/>
      <c r="E178"/>
      <c r="F178"/>
    </row>
    <row r="179" spans="3:6" ht="12.75">
      <c r="C179"/>
      <c r="D179"/>
      <c r="E179"/>
      <c r="F179"/>
    </row>
    <row r="180" spans="3:6" ht="12.75">
      <c r="C180"/>
      <c r="D180"/>
      <c r="E180"/>
      <c r="F180"/>
    </row>
    <row r="181" spans="3:6" ht="12.75">
      <c r="C181"/>
      <c r="D181"/>
      <c r="E181"/>
      <c r="F181"/>
    </row>
    <row r="182" spans="3:6" ht="12.75">
      <c r="C182"/>
      <c r="D182"/>
      <c r="E182"/>
      <c r="F182"/>
    </row>
    <row r="183" spans="3:6" ht="12.75">
      <c r="C183"/>
      <c r="D183"/>
      <c r="E183"/>
      <c r="F183"/>
    </row>
    <row r="184" spans="3:6" ht="12.75">
      <c r="C184"/>
      <c r="D184"/>
      <c r="E184"/>
      <c r="F184"/>
    </row>
    <row r="185" spans="3:6" ht="12.75">
      <c r="C185"/>
      <c r="D185"/>
      <c r="E185"/>
      <c r="F185"/>
    </row>
    <row r="186" spans="3:6" ht="12.75">
      <c r="C186"/>
      <c r="D186"/>
      <c r="E186"/>
      <c r="F186"/>
    </row>
    <row r="187" spans="3:6" ht="12.75">
      <c r="C187"/>
      <c r="D187"/>
      <c r="E187"/>
      <c r="F187"/>
    </row>
    <row r="188" spans="3:6" ht="12.75">
      <c r="C188"/>
      <c r="D188"/>
      <c r="E188"/>
      <c r="F188"/>
    </row>
    <row r="189" spans="3:6" ht="12.75">
      <c r="C189"/>
      <c r="D189"/>
      <c r="E189"/>
      <c r="F189"/>
    </row>
    <row r="190" spans="3:6" ht="12.75">
      <c r="C190"/>
      <c r="D190"/>
      <c r="E190"/>
      <c r="F190"/>
    </row>
    <row r="191" spans="3:6" ht="12.75">
      <c r="C191"/>
      <c r="D191"/>
      <c r="E191"/>
      <c r="F191"/>
    </row>
    <row r="192" spans="3:6" ht="12.75">
      <c r="C192"/>
      <c r="D192"/>
      <c r="E192"/>
      <c r="F192"/>
    </row>
    <row r="193" spans="3:6" ht="12.75">
      <c r="C193"/>
      <c r="D193"/>
      <c r="E193"/>
      <c r="F193"/>
    </row>
    <row r="194" spans="3:6" ht="12.75">
      <c r="C194"/>
      <c r="D194"/>
      <c r="E194"/>
      <c r="F194"/>
    </row>
    <row r="195" spans="3:6" ht="12.75">
      <c r="C195"/>
      <c r="D195"/>
      <c r="E195"/>
      <c r="F195"/>
    </row>
    <row r="196" spans="3:6" ht="12.75">
      <c r="C196"/>
      <c r="D196"/>
      <c r="E196"/>
      <c r="F196"/>
    </row>
    <row r="197" spans="3:6" ht="12.75">
      <c r="C197"/>
      <c r="D197"/>
      <c r="E197"/>
      <c r="F197"/>
    </row>
    <row r="198" spans="3:6" ht="12.75">
      <c r="C198"/>
      <c r="D198"/>
      <c r="E198"/>
      <c r="F198"/>
    </row>
    <row r="199" spans="3:6" ht="12.75">
      <c r="C199"/>
      <c r="D199"/>
      <c r="E199"/>
      <c r="F199"/>
    </row>
    <row r="200" spans="3:6" ht="12.75">
      <c r="C200"/>
      <c r="D200"/>
      <c r="E200"/>
      <c r="F200"/>
    </row>
    <row r="201" spans="3:6" ht="12.75">
      <c r="C201"/>
      <c r="D201"/>
      <c r="E201"/>
      <c r="F201"/>
    </row>
    <row r="202" spans="3:6" ht="12.75">
      <c r="C202"/>
      <c r="D202"/>
      <c r="E202"/>
      <c r="F202"/>
    </row>
    <row r="203" spans="3:6" ht="12.75">
      <c r="C203"/>
      <c r="D203"/>
      <c r="E203"/>
      <c r="F203"/>
    </row>
    <row r="204" spans="3:6" ht="12.75">
      <c r="C204"/>
      <c r="D204"/>
      <c r="E204"/>
      <c r="F204"/>
    </row>
    <row r="205" spans="3:6" ht="12.75">
      <c r="C205"/>
      <c r="D205"/>
      <c r="E205"/>
      <c r="F205"/>
    </row>
    <row r="206" spans="3:6" ht="12.75">
      <c r="C206"/>
      <c r="D206"/>
      <c r="E206"/>
      <c r="F206"/>
    </row>
    <row r="207" spans="3:6" ht="12.75">
      <c r="C207"/>
      <c r="D207"/>
      <c r="E207"/>
      <c r="F207"/>
    </row>
    <row r="208" spans="3:6" ht="12.75">
      <c r="C208"/>
      <c r="D208"/>
      <c r="E208"/>
      <c r="F208"/>
    </row>
    <row r="209" spans="3:6" ht="12.75">
      <c r="C209"/>
      <c r="D209"/>
      <c r="E209"/>
      <c r="F209"/>
    </row>
    <row r="210" spans="3:6" ht="12.75">
      <c r="C210"/>
      <c r="D210"/>
      <c r="E210"/>
      <c r="F210"/>
    </row>
    <row r="211" spans="3:6" ht="12.75">
      <c r="C211"/>
      <c r="D211"/>
      <c r="E211"/>
      <c r="F211"/>
    </row>
    <row r="212" spans="3:6" ht="12.75">
      <c r="C212"/>
      <c r="D212"/>
      <c r="E212"/>
      <c r="F212"/>
    </row>
    <row r="213" spans="3:6" ht="12.75">
      <c r="C213"/>
      <c r="D213"/>
      <c r="E213"/>
      <c r="F213"/>
    </row>
    <row r="214" spans="3:6" ht="12.75">
      <c r="C214"/>
      <c r="D214"/>
      <c r="E214"/>
      <c r="F214"/>
    </row>
    <row r="215" spans="3:6" ht="12.75">
      <c r="C215"/>
      <c r="D215"/>
      <c r="E215"/>
      <c r="F215"/>
    </row>
    <row r="216" spans="3:6" ht="12.75">
      <c r="C216"/>
      <c r="D216"/>
      <c r="E216"/>
      <c r="F216"/>
    </row>
    <row r="217" spans="3:6" ht="12.75">
      <c r="C217"/>
      <c r="D217"/>
      <c r="E217"/>
      <c r="F217"/>
    </row>
    <row r="218" spans="3:6" ht="12.75">
      <c r="C218"/>
      <c r="D218"/>
      <c r="E218"/>
      <c r="F218"/>
    </row>
    <row r="219" spans="3:6" ht="12.75">
      <c r="C219"/>
      <c r="D219"/>
      <c r="E219"/>
      <c r="F219"/>
    </row>
    <row r="220" spans="3:6" ht="12.75">
      <c r="C220"/>
      <c r="D220"/>
      <c r="E220"/>
      <c r="F220"/>
    </row>
    <row r="221" spans="3:6" ht="12.75">
      <c r="C221"/>
      <c r="D221"/>
      <c r="E221"/>
      <c r="F221"/>
    </row>
    <row r="222" spans="3:6" ht="12.75">
      <c r="C222"/>
      <c r="D222"/>
      <c r="E222"/>
      <c r="F222"/>
    </row>
    <row r="223" spans="3:6" ht="12.75">
      <c r="C223"/>
      <c r="D223"/>
      <c r="E223"/>
      <c r="F223"/>
    </row>
    <row r="224" spans="3:6" ht="12.75">
      <c r="C224"/>
      <c r="D224"/>
      <c r="E224"/>
      <c r="F224"/>
    </row>
    <row r="225" spans="3:6" ht="12.75">
      <c r="C225"/>
      <c r="D225"/>
      <c r="E225"/>
      <c r="F225"/>
    </row>
    <row r="226" spans="3:6" ht="12.75">
      <c r="C226"/>
      <c r="D226"/>
      <c r="E226"/>
      <c r="F226"/>
    </row>
    <row r="227" spans="3:6" ht="12.75">
      <c r="C227"/>
      <c r="D227"/>
      <c r="E227"/>
      <c r="F227"/>
    </row>
    <row r="228" spans="3:6" ht="12.75">
      <c r="C228"/>
      <c r="D228"/>
      <c r="E228"/>
      <c r="F228"/>
    </row>
    <row r="229" spans="3:6" ht="12.75">
      <c r="C229"/>
      <c r="D229"/>
      <c r="E229"/>
      <c r="F229"/>
    </row>
    <row r="230" spans="3:6" ht="12.75">
      <c r="C230"/>
      <c r="D230"/>
      <c r="E230"/>
      <c r="F230"/>
    </row>
    <row r="231" spans="3:6" ht="12.75">
      <c r="C231"/>
      <c r="D231"/>
      <c r="E231"/>
      <c r="F231"/>
    </row>
    <row r="232" spans="3:6" ht="12.75">
      <c r="C232"/>
      <c r="D232"/>
      <c r="E232"/>
      <c r="F232"/>
    </row>
    <row r="233" spans="3:6" ht="12.75">
      <c r="C233"/>
      <c r="D233"/>
      <c r="E233"/>
      <c r="F233"/>
    </row>
    <row r="234" spans="3:6" ht="12.75">
      <c r="C234"/>
      <c r="D234"/>
      <c r="E234"/>
      <c r="F234"/>
    </row>
    <row r="235" spans="3:6" ht="12.75">
      <c r="C235"/>
      <c r="D235"/>
      <c r="E235"/>
      <c r="F235"/>
    </row>
    <row r="236" spans="3:6" ht="12.75">
      <c r="C236"/>
      <c r="D236"/>
      <c r="E236"/>
      <c r="F236"/>
    </row>
    <row r="237" spans="3:6" ht="12.75">
      <c r="C237"/>
      <c r="D237"/>
      <c r="E237"/>
      <c r="F237"/>
    </row>
    <row r="238" spans="3:6" ht="12.75">
      <c r="C238"/>
      <c r="D238"/>
      <c r="E238"/>
      <c r="F238"/>
    </row>
    <row r="239" spans="3:6" ht="12.75">
      <c r="C239"/>
      <c r="D239"/>
      <c r="E239"/>
      <c r="F239"/>
    </row>
    <row r="240" spans="3:6" ht="12.75">
      <c r="C240"/>
      <c r="D240"/>
      <c r="E240"/>
      <c r="F240"/>
    </row>
    <row r="241" spans="3:6" ht="12.75">
      <c r="C241"/>
      <c r="D241"/>
      <c r="E241"/>
      <c r="F241"/>
    </row>
    <row r="242" spans="3:6" ht="12.75">
      <c r="C242"/>
      <c r="D242"/>
      <c r="E242"/>
      <c r="F242"/>
    </row>
    <row r="243" spans="3:6" ht="12.75">
      <c r="C243"/>
      <c r="D243"/>
      <c r="E243"/>
      <c r="F243"/>
    </row>
    <row r="244" spans="3:6" ht="12.75">
      <c r="C244"/>
      <c r="D244"/>
      <c r="E244"/>
      <c r="F244"/>
    </row>
    <row r="245" spans="3:6" ht="12.75">
      <c r="C245"/>
      <c r="D245"/>
      <c r="E245"/>
      <c r="F245"/>
    </row>
    <row r="246" spans="3:6" ht="12.75">
      <c r="C246"/>
      <c r="D246"/>
      <c r="E246"/>
      <c r="F246"/>
    </row>
    <row r="247" spans="3:6" ht="12.75">
      <c r="C247"/>
      <c r="D247"/>
      <c r="E247"/>
      <c r="F247"/>
    </row>
    <row r="248" spans="3:6" ht="12.75">
      <c r="C248"/>
      <c r="D248"/>
      <c r="E248"/>
      <c r="F248"/>
    </row>
    <row r="249" spans="3:6" ht="12.75">
      <c r="C249"/>
      <c r="D249"/>
      <c r="E249"/>
      <c r="F249"/>
    </row>
    <row r="250" spans="3:6" ht="12.75">
      <c r="C250"/>
      <c r="D250"/>
      <c r="E250"/>
      <c r="F250"/>
    </row>
    <row r="251" spans="3:6" ht="12.75">
      <c r="C251"/>
      <c r="D251"/>
      <c r="E251"/>
      <c r="F251"/>
    </row>
    <row r="252" spans="3:6" ht="12.75">
      <c r="C252"/>
      <c r="D252"/>
      <c r="E252"/>
      <c r="F252"/>
    </row>
    <row r="253" spans="3:6" ht="12.75">
      <c r="C253"/>
      <c r="D253"/>
      <c r="E253"/>
      <c r="F253"/>
    </row>
    <row r="254" spans="3:6" ht="12.75">
      <c r="C254"/>
      <c r="D254"/>
      <c r="E254"/>
      <c r="F254"/>
    </row>
    <row r="255" spans="3:6" ht="12.75">
      <c r="C255"/>
      <c r="D255"/>
      <c r="E255"/>
      <c r="F255"/>
    </row>
    <row r="256" spans="3:6" ht="12.75">
      <c r="C256"/>
      <c r="D256"/>
      <c r="E256"/>
      <c r="F256"/>
    </row>
    <row r="257" spans="3:6" ht="12.75">
      <c r="C257"/>
      <c r="D257"/>
      <c r="E257"/>
      <c r="F257"/>
    </row>
    <row r="258" spans="3:6" ht="12.75">
      <c r="C258"/>
      <c r="D258"/>
      <c r="E258"/>
      <c r="F258"/>
    </row>
    <row r="259" spans="3:6" ht="12.75">
      <c r="C259"/>
      <c r="D259"/>
      <c r="E259"/>
      <c r="F259"/>
    </row>
    <row r="260" spans="3:6" ht="12.75">
      <c r="C260"/>
      <c r="D260"/>
      <c r="E260"/>
      <c r="F260"/>
    </row>
    <row r="261" spans="3:6" ht="12.75">
      <c r="C261"/>
      <c r="D261"/>
      <c r="E261"/>
      <c r="F261"/>
    </row>
    <row r="262" spans="3:6" ht="12.75">
      <c r="C262"/>
      <c r="D262"/>
      <c r="E262"/>
      <c r="F262"/>
    </row>
    <row r="263" spans="3:6" ht="12.75">
      <c r="C263"/>
      <c r="D263"/>
      <c r="E263"/>
      <c r="F263"/>
    </row>
    <row r="264" spans="3:6" ht="12.75">
      <c r="C264"/>
      <c r="D264"/>
      <c r="E264"/>
      <c r="F264"/>
    </row>
    <row r="265" spans="3:6" ht="12.75">
      <c r="C265"/>
      <c r="D265"/>
      <c r="E265"/>
      <c r="F265"/>
    </row>
    <row r="266" spans="3:6" ht="12.75">
      <c r="C266"/>
      <c r="D266"/>
      <c r="E266"/>
      <c r="F266"/>
    </row>
    <row r="267" spans="3:6" ht="12.75">
      <c r="C267"/>
      <c r="D267"/>
      <c r="E267"/>
      <c r="F267"/>
    </row>
    <row r="268" spans="3:6" ht="12.75">
      <c r="C268"/>
      <c r="D268"/>
      <c r="E268"/>
      <c r="F268"/>
    </row>
    <row r="269" spans="3:6" ht="12.75">
      <c r="C269"/>
      <c r="D269"/>
      <c r="E269"/>
      <c r="F269"/>
    </row>
    <row r="270" spans="3:6" ht="12.75">
      <c r="C270"/>
      <c r="D270"/>
      <c r="E270"/>
      <c r="F270"/>
    </row>
    <row r="271" spans="3:6" ht="12.75">
      <c r="C271"/>
      <c r="D271"/>
      <c r="E271"/>
      <c r="F271"/>
    </row>
    <row r="272" spans="3:6" ht="12.75">
      <c r="C272"/>
      <c r="D272"/>
      <c r="E272"/>
      <c r="F272"/>
    </row>
    <row r="273" spans="3:6" ht="12.75">
      <c r="C273"/>
      <c r="D273"/>
      <c r="E273"/>
      <c r="F273"/>
    </row>
    <row r="274" spans="3:6" ht="12.75">
      <c r="C274"/>
      <c r="D274"/>
      <c r="E274"/>
      <c r="F274"/>
    </row>
    <row r="275" spans="3:6" ht="12.75">
      <c r="C275"/>
      <c r="D275"/>
      <c r="E275"/>
      <c r="F275"/>
    </row>
    <row r="276" spans="3:6" ht="12.75">
      <c r="C276"/>
      <c r="D276"/>
      <c r="E276"/>
      <c r="F276"/>
    </row>
    <row r="277" spans="3:6" ht="12.75">
      <c r="C277"/>
      <c r="D277"/>
      <c r="E277"/>
      <c r="F277"/>
    </row>
    <row r="278" spans="3:6" ht="12.75">
      <c r="C278"/>
      <c r="D278"/>
      <c r="E278"/>
      <c r="F278"/>
    </row>
    <row r="279" spans="3:6" ht="12.75">
      <c r="C279"/>
      <c r="D279"/>
      <c r="E279"/>
      <c r="F279"/>
    </row>
    <row r="280" spans="3:6" ht="12.75">
      <c r="C280"/>
      <c r="D280"/>
      <c r="E280"/>
      <c r="F280"/>
    </row>
    <row r="281" spans="3:6" ht="12.75">
      <c r="C281"/>
      <c r="D281"/>
      <c r="E281"/>
      <c r="F281"/>
    </row>
    <row r="282" spans="3:6" ht="12.75">
      <c r="C282"/>
      <c r="D282"/>
      <c r="E282"/>
      <c r="F282"/>
    </row>
    <row r="283" spans="3:6" ht="12.75">
      <c r="C283"/>
      <c r="D283"/>
      <c r="E283"/>
      <c r="F283"/>
    </row>
    <row r="284" spans="3:6" ht="12.75">
      <c r="C284"/>
      <c r="D284"/>
      <c r="E284"/>
      <c r="F284"/>
    </row>
    <row r="285" spans="3:6" ht="12.75">
      <c r="C285"/>
      <c r="D285"/>
      <c r="E285"/>
      <c r="F285"/>
    </row>
    <row r="286" spans="3:6" ht="12.75">
      <c r="C286"/>
      <c r="D286"/>
      <c r="E286"/>
      <c r="F286"/>
    </row>
    <row r="287" spans="3:6" ht="12.75">
      <c r="C287"/>
      <c r="D287"/>
      <c r="E287"/>
      <c r="F287"/>
    </row>
    <row r="288" spans="3:6" ht="12.75">
      <c r="C288"/>
      <c r="D288"/>
      <c r="E288"/>
      <c r="F288"/>
    </row>
    <row r="289" spans="3:6" ht="12.75">
      <c r="C289"/>
      <c r="D289"/>
      <c r="E289"/>
      <c r="F289"/>
    </row>
    <row r="290" spans="3:6" ht="12.75">
      <c r="C290"/>
      <c r="D290"/>
      <c r="E290"/>
      <c r="F290"/>
    </row>
    <row r="291" spans="3:6" ht="12.75">
      <c r="C291"/>
      <c r="D291"/>
      <c r="E291"/>
      <c r="F291"/>
    </row>
    <row r="292" spans="3:6" ht="12.75">
      <c r="C292"/>
      <c r="D292"/>
      <c r="E292"/>
      <c r="F292"/>
    </row>
    <row r="293" spans="3:6" ht="12.75">
      <c r="C293"/>
      <c r="D293"/>
      <c r="E293"/>
      <c r="F293"/>
    </row>
    <row r="294" spans="3:6" ht="12.75">
      <c r="C294"/>
      <c r="D294"/>
      <c r="E294"/>
      <c r="F294"/>
    </row>
    <row r="295" spans="3:6" ht="12.75">
      <c r="C295"/>
      <c r="D295"/>
      <c r="E295"/>
      <c r="F295"/>
    </row>
    <row r="296" spans="3:6" ht="12.75">
      <c r="C296"/>
      <c r="D296"/>
      <c r="E296"/>
      <c r="F296"/>
    </row>
    <row r="297" spans="3:6" ht="12.75">
      <c r="C297"/>
      <c r="D297"/>
      <c r="E297"/>
      <c r="F297"/>
    </row>
    <row r="298" spans="3:6" ht="12.75">
      <c r="C298"/>
      <c r="D298"/>
      <c r="E298"/>
      <c r="F298"/>
    </row>
    <row r="299" spans="3:6" ht="12.75">
      <c r="C299"/>
      <c r="D299"/>
      <c r="E299"/>
      <c r="F299"/>
    </row>
    <row r="300" spans="3:6" ht="12.75">
      <c r="C300"/>
      <c r="D300"/>
      <c r="E300"/>
      <c r="F300"/>
    </row>
    <row r="301" spans="3:6" ht="12.75">
      <c r="C301"/>
      <c r="D301"/>
      <c r="E301"/>
      <c r="F301"/>
    </row>
    <row r="302" spans="3:6" ht="12.75">
      <c r="C302"/>
      <c r="D302"/>
      <c r="E302"/>
      <c r="F302"/>
    </row>
    <row r="303" spans="3:6" ht="12.75">
      <c r="C303"/>
      <c r="D303"/>
      <c r="E303"/>
      <c r="F303"/>
    </row>
    <row r="304" spans="3:6" ht="12.75">
      <c r="C304"/>
      <c r="D304"/>
      <c r="E304"/>
      <c r="F304"/>
    </row>
    <row r="305" spans="3:6" ht="12.75">
      <c r="C305"/>
      <c r="D305"/>
      <c r="E305"/>
      <c r="F305"/>
    </row>
    <row r="306" spans="3:6" ht="12.75">
      <c r="C306"/>
      <c r="D306"/>
      <c r="E306"/>
      <c r="F306"/>
    </row>
    <row r="307" spans="3:6" ht="12.75">
      <c r="C307"/>
      <c r="D307"/>
      <c r="E307"/>
      <c r="F307"/>
    </row>
    <row r="308" spans="3:6" ht="12.75">
      <c r="C308"/>
      <c r="D308"/>
      <c r="E308"/>
      <c r="F308"/>
    </row>
    <row r="309" spans="3:6" ht="12.75">
      <c r="C309"/>
      <c r="D309"/>
      <c r="E309"/>
      <c r="F309"/>
    </row>
    <row r="310" spans="3:6" ht="12.75">
      <c r="C310"/>
      <c r="D310"/>
      <c r="E310"/>
      <c r="F310"/>
    </row>
    <row r="311" spans="3:6" ht="12.75">
      <c r="C311"/>
      <c r="D311"/>
      <c r="E311"/>
      <c r="F311"/>
    </row>
    <row r="312" spans="3:6" ht="12.75">
      <c r="C312"/>
      <c r="D312"/>
      <c r="E312"/>
      <c r="F312"/>
    </row>
    <row r="313" spans="3:6" ht="12.75">
      <c r="C313"/>
      <c r="D313"/>
      <c r="E313"/>
      <c r="F313"/>
    </row>
    <row r="314" spans="3:6" ht="12.75">
      <c r="C314"/>
      <c r="D314"/>
      <c r="E314"/>
      <c r="F314"/>
    </row>
    <row r="315" spans="3:6" ht="12.75">
      <c r="C315"/>
      <c r="D315"/>
      <c r="E315"/>
      <c r="F315"/>
    </row>
    <row r="316" spans="3:6" ht="12.75">
      <c r="C316"/>
      <c r="D316"/>
      <c r="E316"/>
      <c r="F316"/>
    </row>
    <row r="317" spans="3:6" ht="12.75">
      <c r="C317"/>
      <c r="D317"/>
      <c r="E317"/>
      <c r="F317"/>
    </row>
    <row r="318" spans="3:6" ht="12.75">
      <c r="C318"/>
      <c r="D318"/>
      <c r="E318"/>
      <c r="F318"/>
    </row>
    <row r="319" spans="3:6" ht="12.75">
      <c r="C319"/>
      <c r="D319"/>
      <c r="E319"/>
      <c r="F319"/>
    </row>
    <row r="320" spans="3:6" ht="12.75">
      <c r="C320"/>
      <c r="D320"/>
      <c r="E320"/>
      <c r="F320"/>
    </row>
    <row r="321" spans="3:6" ht="12.75">
      <c r="C321"/>
      <c r="D321"/>
      <c r="E321"/>
      <c r="F321"/>
    </row>
    <row r="322" spans="3:6" ht="12.75">
      <c r="C322"/>
      <c r="D322"/>
      <c r="E322"/>
      <c r="F322"/>
    </row>
    <row r="323" spans="3:6" ht="12.75">
      <c r="C323"/>
      <c r="D323"/>
      <c r="E323"/>
      <c r="F323"/>
    </row>
    <row r="324" spans="3:6" ht="12.75">
      <c r="C324"/>
      <c r="D324"/>
      <c r="E324"/>
      <c r="F324"/>
    </row>
    <row r="325" spans="3:6" ht="12.75">
      <c r="C325"/>
      <c r="D325"/>
      <c r="E325"/>
      <c r="F325"/>
    </row>
    <row r="326" spans="3:6" ht="12.75">
      <c r="C326"/>
      <c r="D326"/>
      <c r="E326"/>
      <c r="F326"/>
    </row>
    <row r="327" spans="3:6" ht="12.75">
      <c r="C327"/>
      <c r="D327"/>
      <c r="E327"/>
      <c r="F327"/>
    </row>
    <row r="328" spans="3:6" ht="12.75">
      <c r="C328"/>
      <c r="D328"/>
      <c r="E328"/>
      <c r="F328"/>
    </row>
    <row r="329" spans="3:6" ht="12.75">
      <c r="C329"/>
      <c r="D329"/>
      <c r="E329"/>
      <c r="F329"/>
    </row>
    <row r="330" spans="3:6" ht="12.75">
      <c r="C330"/>
      <c r="D330"/>
      <c r="E330"/>
      <c r="F330"/>
    </row>
    <row r="331" spans="3:6" ht="12.75">
      <c r="C331"/>
      <c r="D331"/>
      <c r="E331"/>
      <c r="F331"/>
    </row>
    <row r="332" spans="3:6" ht="12.75">
      <c r="C332"/>
      <c r="D332"/>
      <c r="E332"/>
      <c r="F332"/>
    </row>
    <row r="333" spans="3:6" ht="12.75">
      <c r="C333"/>
      <c r="D333"/>
      <c r="E333"/>
      <c r="F333"/>
    </row>
    <row r="334" spans="3:6" ht="12.75">
      <c r="C334"/>
      <c r="D334"/>
      <c r="E334"/>
      <c r="F334"/>
    </row>
    <row r="335" spans="3:6" ht="12.75">
      <c r="C335"/>
      <c r="D335"/>
      <c r="E335"/>
      <c r="F335"/>
    </row>
    <row r="336" spans="3:6" ht="12.75">
      <c r="C336"/>
      <c r="D336"/>
      <c r="E336"/>
      <c r="F336"/>
    </row>
    <row r="337" spans="3:6" ht="12.75">
      <c r="C337"/>
      <c r="D337"/>
      <c r="E337"/>
      <c r="F337"/>
    </row>
    <row r="338" spans="3:6" ht="12.75">
      <c r="C338"/>
      <c r="D338"/>
      <c r="E338"/>
      <c r="F338"/>
    </row>
    <row r="339" spans="3:6" ht="12.75">
      <c r="C339"/>
      <c r="D339"/>
      <c r="E339"/>
      <c r="F339"/>
    </row>
    <row r="340" spans="3:6" ht="12.75">
      <c r="C340"/>
      <c r="D340"/>
      <c r="E340"/>
      <c r="F340"/>
    </row>
    <row r="341" spans="3:6" ht="12.75">
      <c r="C341"/>
      <c r="D341"/>
      <c r="E341"/>
      <c r="F341"/>
    </row>
    <row r="342" spans="3:6" ht="12.75">
      <c r="C342"/>
      <c r="D342"/>
      <c r="E342"/>
      <c r="F342"/>
    </row>
    <row r="343" spans="3:6" ht="12.75">
      <c r="C343"/>
      <c r="D343"/>
      <c r="E343"/>
      <c r="F343"/>
    </row>
    <row r="344" spans="3:6" ht="12.75">
      <c r="C344"/>
      <c r="D344"/>
      <c r="E344"/>
      <c r="F344"/>
    </row>
    <row r="345" spans="3:6" ht="12.75">
      <c r="C345"/>
      <c r="D345"/>
      <c r="E345"/>
      <c r="F345"/>
    </row>
    <row r="346" spans="3:6" ht="12.75">
      <c r="C346"/>
      <c r="D346"/>
      <c r="E346"/>
      <c r="F346"/>
    </row>
    <row r="347" spans="3:6" ht="12.75">
      <c r="C347"/>
      <c r="D347"/>
      <c r="E347"/>
      <c r="F347"/>
    </row>
    <row r="348" spans="3:6" ht="12.75">
      <c r="C348"/>
      <c r="D348"/>
      <c r="E348"/>
      <c r="F348"/>
    </row>
    <row r="349" spans="3:6" ht="12.75">
      <c r="C349"/>
      <c r="D349"/>
      <c r="E349"/>
      <c r="F349"/>
    </row>
    <row r="350" spans="3:6" ht="12.75">
      <c r="C350"/>
      <c r="D350"/>
      <c r="E350"/>
      <c r="F350"/>
    </row>
    <row r="351" spans="3:6" ht="12.75">
      <c r="C351"/>
      <c r="D351"/>
      <c r="E351"/>
      <c r="F351"/>
    </row>
    <row r="352" spans="3:6" ht="12.75">
      <c r="C352"/>
      <c r="D352"/>
      <c r="E352"/>
      <c r="F352"/>
    </row>
    <row r="353" spans="3:6" ht="12.75">
      <c r="C353"/>
      <c r="D353"/>
      <c r="E353"/>
      <c r="F353"/>
    </row>
    <row r="354" spans="3:6" ht="12.75">
      <c r="C354"/>
      <c r="D354"/>
      <c r="E354"/>
      <c r="F354"/>
    </row>
    <row r="355" spans="3:6" ht="12.75">
      <c r="C355"/>
      <c r="D355"/>
      <c r="E355"/>
      <c r="F355"/>
    </row>
    <row r="356" spans="3:6" ht="12.75">
      <c r="C356"/>
      <c r="D356"/>
      <c r="E356"/>
      <c r="F356"/>
    </row>
    <row r="357" spans="3:6" ht="12.75">
      <c r="C357"/>
      <c r="D357"/>
      <c r="E357"/>
      <c r="F357"/>
    </row>
    <row r="358" spans="3:6" ht="12.75">
      <c r="C358"/>
      <c r="D358"/>
      <c r="E358"/>
      <c r="F358"/>
    </row>
    <row r="359" spans="3:6" ht="12.75">
      <c r="C359"/>
      <c r="D359"/>
      <c r="E359"/>
      <c r="F359"/>
    </row>
    <row r="360" spans="3:6" ht="12.75">
      <c r="C360"/>
      <c r="D360"/>
      <c r="E360"/>
      <c r="F360"/>
    </row>
    <row r="361" spans="3:6" ht="12.75">
      <c r="C361"/>
      <c r="D361"/>
      <c r="E361"/>
      <c r="F361"/>
    </row>
    <row r="362" spans="3:6" ht="12.75">
      <c r="C362"/>
      <c r="D362"/>
      <c r="E362"/>
      <c r="F362"/>
    </row>
    <row r="363" spans="3:6" ht="12.75">
      <c r="C363"/>
      <c r="D363"/>
      <c r="E363"/>
      <c r="F363"/>
    </row>
    <row r="364" spans="3:6" ht="12.75">
      <c r="C364"/>
      <c r="D364"/>
      <c r="E364"/>
      <c r="F364"/>
    </row>
    <row r="365" spans="3:6" ht="12.75">
      <c r="C365"/>
      <c r="D365"/>
      <c r="E365"/>
      <c r="F365"/>
    </row>
    <row r="366" spans="3:6" ht="12.75">
      <c r="C366"/>
      <c r="D366"/>
      <c r="E366"/>
      <c r="F366"/>
    </row>
    <row r="367" spans="3:6" ht="12.75">
      <c r="C367"/>
      <c r="D367"/>
      <c r="E367"/>
      <c r="F367"/>
    </row>
    <row r="368" spans="3:6" ht="12.75">
      <c r="C368"/>
      <c r="D368"/>
      <c r="E368"/>
      <c r="F368"/>
    </row>
    <row r="369" spans="3:6" ht="12.75">
      <c r="C369"/>
      <c r="D369"/>
      <c r="E369"/>
      <c r="F369"/>
    </row>
    <row r="370" spans="3:6" ht="12.75">
      <c r="C370"/>
      <c r="D370"/>
      <c r="E370"/>
      <c r="F370"/>
    </row>
    <row r="371" spans="3:6" ht="12.75">
      <c r="C371"/>
      <c r="D371"/>
      <c r="E371"/>
      <c r="F371"/>
    </row>
    <row r="372" spans="3:6" ht="12.75">
      <c r="C372"/>
      <c r="D372"/>
      <c r="E372"/>
      <c r="F372"/>
    </row>
    <row r="373" spans="3:6" ht="12.75">
      <c r="C373"/>
      <c r="D373"/>
      <c r="E373"/>
      <c r="F373"/>
    </row>
    <row r="374" spans="3:6" ht="12.75">
      <c r="C374"/>
      <c r="D374"/>
      <c r="E374"/>
      <c r="F374"/>
    </row>
    <row r="375" spans="3:6" ht="12.75">
      <c r="C375"/>
      <c r="D375"/>
      <c r="E375"/>
      <c r="F375"/>
    </row>
    <row r="376" spans="3:6" ht="12.75">
      <c r="C376"/>
      <c r="D376"/>
      <c r="E376"/>
      <c r="F376"/>
    </row>
    <row r="377" spans="3:6" ht="12.75">
      <c r="C377"/>
      <c r="D377"/>
      <c r="E377"/>
      <c r="F377"/>
    </row>
    <row r="378" spans="3:6" ht="12.75">
      <c r="C378"/>
      <c r="D378"/>
      <c r="E378"/>
      <c r="F378"/>
    </row>
    <row r="379" spans="3:6" ht="12.75">
      <c r="C379"/>
      <c r="D379"/>
      <c r="E379"/>
      <c r="F379"/>
    </row>
    <row r="380" spans="3:6" ht="12.75">
      <c r="C380"/>
      <c r="D380"/>
      <c r="E380"/>
      <c r="F380"/>
    </row>
    <row r="381" spans="3:6" ht="12.75">
      <c r="C381"/>
      <c r="D381"/>
      <c r="E381"/>
      <c r="F381"/>
    </row>
    <row r="382" spans="3:6" ht="12.75">
      <c r="C382"/>
      <c r="D382"/>
      <c r="E382"/>
      <c r="F382"/>
    </row>
    <row r="383" spans="3:6" ht="12.75">
      <c r="C383"/>
      <c r="D383"/>
      <c r="E383"/>
      <c r="F383"/>
    </row>
    <row r="384" spans="3:6" ht="12.75">
      <c r="C384"/>
      <c r="D384"/>
      <c r="E384"/>
      <c r="F384"/>
    </row>
    <row r="385" spans="3:6" ht="12.75">
      <c r="C385"/>
      <c r="D385"/>
      <c r="E385"/>
      <c r="F385"/>
    </row>
    <row r="386" spans="3:6" ht="12.75">
      <c r="C386"/>
      <c r="D386"/>
      <c r="E386"/>
      <c r="F386"/>
    </row>
    <row r="387" spans="3:6" ht="12.75">
      <c r="C387"/>
      <c r="D387"/>
      <c r="E387"/>
      <c r="F387"/>
    </row>
    <row r="388" spans="3:6" ht="12.75">
      <c r="C388"/>
      <c r="D388"/>
      <c r="E388"/>
      <c r="F388"/>
    </row>
    <row r="389" spans="3:6" ht="12.75">
      <c r="C389"/>
      <c r="D389"/>
      <c r="E389"/>
      <c r="F389"/>
    </row>
    <row r="390" spans="3:6" ht="12.75">
      <c r="C390"/>
      <c r="D390"/>
      <c r="E390"/>
      <c r="F390"/>
    </row>
    <row r="391" spans="3:6" ht="12.75">
      <c r="C391"/>
      <c r="D391"/>
      <c r="E391"/>
      <c r="F391"/>
    </row>
    <row r="392" spans="3:6" ht="12.75">
      <c r="C392"/>
      <c r="D392"/>
      <c r="E392"/>
      <c r="F392"/>
    </row>
    <row r="393" spans="3:6" ht="12.75">
      <c r="C393"/>
      <c r="D393"/>
      <c r="E393"/>
      <c r="F393"/>
    </row>
    <row r="394" spans="3:6" ht="12.75">
      <c r="C394"/>
      <c r="D394"/>
      <c r="E394"/>
      <c r="F394"/>
    </row>
    <row r="395" spans="3:6" ht="12.75">
      <c r="C395"/>
      <c r="D395"/>
      <c r="E395"/>
      <c r="F395"/>
    </row>
    <row r="396" spans="3:6" ht="12.75">
      <c r="C396"/>
      <c r="D396"/>
      <c r="E396"/>
      <c r="F396"/>
    </row>
    <row r="397" spans="3:6" ht="12.75">
      <c r="C397"/>
      <c r="D397"/>
      <c r="E397"/>
      <c r="F397"/>
    </row>
    <row r="398" spans="3:6" ht="12.75">
      <c r="C398"/>
      <c r="D398"/>
      <c r="E398"/>
      <c r="F398"/>
    </row>
    <row r="399" spans="3:6" ht="12.75">
      <c r="C399"/>
      <c r="D399"/>
      <c r="E399"/>
      <c r="F399"/>
    </row>
    <row r="400" spans="3:6" ht="12.75">
      <c r="C400"/>
      <c r="D400"/>
      <c r="E400"/>
      <c r="F400"/>
    </row>
    <row r="401" spans="3:6" ht="12.75">
      <c r="C401"/>
      <c r="D401"/>
      <c r="E401"/>
      <c r="F401"/>
    </row>
    <row r="402" spans="3:6" ht="12.75">
      <c r="C402"/>
      <c r="D402"/>
      <c r="E402"/>
      <c r="F402"/>
    </row>
    <row r="403" spans="3:6" ht="12.75">
      <c r="C403"/>
      <c r="D403"/>
      <c r="E403"/>
      <c r="F403"/>
    </row>
    <row r="404" spans="3:6" ht="12.75">
      <c r="C404"/>
      <c r="D404"/>
      <c r="E404"/>
      <c r="F404"/>
    </row>
    <row r="405" spans="3:6" ht="12.75">
      <c r="C405"/>
      <c r="D405"/>
      <c r="E405"/>
      <c r="F405"/>
    </row>
    <row r="406" spans="3:6" ht="12.75">
      <c r="C406"/>
      <c r="D406"/>
      <c r="E406"/>
      <c r="F406"/>
    </row>
    <row r="407" spans="3:6" ht="12.75">
      <c r="C407"/>
      <c r="D407"/>
      <c r="E407"/>
      <c r="F407"/>
    </row>
    <row r="408" spans="3:6" ht="12.75">
      <c r="C408"/>
      <c r="D408"/>
      <c r="E408"/>
      <c r="F408"/>
    </row>
    <row r="409" spans="3:6" ht="12.75">
      <c r="C409"/>
      <c r="D409"/>
      <c r="E409"/>
      <c r="F409"/>
    </row>
    <row r="410" spans="3:6" ht="12.75">
      <c r="C410"/>
      <c r="D410"/>
      <c r="E410"/>
      <c r="F410"/>
    </row>
    <row r="411" spans="3:6" ht="12.75">
      <c r="C411"/>
      <c r="D411"/>
      <c r="E411"/>
      <c r="F411"/>
    </row>
    <row r="412" spans="3:6" ht="12.75">
      <c r="C412"/>
      <c r="D412"/>
      <c r="E412"/>
      <c r="F412"/>
    </row>
    <row r="413" spans="3:6" ht="12.75">
      <c r="C413"/>
      <c r="D413"/>
      <c r="E413"/>
      <c r="F413"/>
    </row>
    <row r="414" spans="3:6" ht="12.75">
      <c r="C414"/>
      <c r="D414"/>
      <c r="E414"/>
      <c r="F414"/>
    </row>
    <row r="415" spans="3:6" ht="12.75">
      <c r="C415"/>
      <c r="D415"/>
      <c r="E415"/>
      <c r="F415"/>
    </row>
    <row r="416" spans="3:6" ht="12.75">
      <c r="C416"/>
      <c r="D416"/>
      <c r="E416"/>
      <c r="F416"/>
    </row>
    <row r="417" spans="3:6" ht="12.75">
      <c r="C417"/>
      <c r="D417"/>
      <c r="E417"/>
      <c r="F417"/>
    </row>
    <row r="418" spans="3:6" ht="12.75">
      <c r="C418"/>
      <c r="D418"/>
      <c r="E418"/>
      <c r="F418"/>
    </row>
    <row r="419" spans="3:6" ht="12.75">
      <c r="C419"/>
      <c r="D419"/>
      <c r="E419"/>
      <c r="F419"/>
    </row>
    <row r="420" spans="3:6" ht="12.75">
      <c r="C420"/>
      <c r="D420"/>
      <c r="E420"/>
      <c r="F420"/>
    </row>
    <row r="421" spans="3:6" ht="12.75">
      <c r="C421"/>
      <c r="D421"/>
      <c r="E421"/>
      <c r="F421"/>
    </row>
    <row r="422" spans="3:6" ht="12.75">
      <c r="C422"/>
      <c r="D422"/>
      <c r="E422"/>
      <c r="F422"/>
    </row>
    <row r="423" spans="3:6" ht="12.75">
      <c r="C423"/>
      <c r="D423"/>
      <c r="E423"/>
      <c r="F423"/>
    </row>
    <row r="424" spans="3:6" ht="12.75">
      <c r="C424"/>
      <c r="D424"/>
      <c r="E424"/>
      <c r="F424"/>
    </row>
    <row r="425" spans="3:6" ht="12.75">
      <c r="C425"/>
      <c r="D425"/>
      <c r="E425"/>
      <c r="F425"/>
    </row>
    <row r="426" spans="3:6" ht="12.75">
      <c r="C426"/>
      <c r="D426"/>
      <c r="E426"/>
      <c r="F426"/>
    </row>
    <row r="427" spans="3:6" ht="12.75">
      <c r="C427"/>
      <c r="D427"/>
      <c r="E427"/>
      <c r="F427"/>
    </row>
    <row r="428" spans="3:6" ht="12.75">
      <c r="C428"/>
      <c r="D428"/>
      <c r="E428"/>
      <c r="F428"/>
    </row>
    <row r="429" spans="3:6" ht="12.75">
      <c r="C429"/>
      <c r="D429"/>
      <c r="E429"/>
      <c r="F429"/>
    </row>
    <row r="430" spans="3:6" ht="12.75">
      <c r="C430"/>
      <c r="D430"/>
      <c r="E430"/>
      <c r="F430"/>
    </row>
    <row r="431" spans="3:6" ht="12.75">
      <c r="C431"/>
      <c r="D431"/>
      <c r="E431"/>
      <c r="F431"/>
    </row>
    <row r="432" spans="3:6" ht="12.75">
      <c r="C432"/>
      <c r="D432"/>
      <c r="E432"/>
      <c r="F432"/>
    </row>
    <row r="433" spans="3:6" ht="12.75">
      <c r="C433"/>
      <c r="D433"/>
      <c r="E433"/>
      <c r="F433"/>
    </row>
    <row r="434" spans="3:6" ht="12.75">
      <c r="C434"/>
      <c r="D434"/>
      <c r="E434"/>
      <c r="F434"/>
    </row>
    <row r="435" spans="3:6" ht="12.75">
      <c r="C435"/>
      <c r="D435"/>
      <c r="E435"/>
      <c r="F435"/>
    </row>
    <row r="436" spans="3:6" ht="12.75">
      <c r="C436"/>
      <c r="D436"/>
      <c r="E436"/>
      <c r="F436"/>
    </row>
    <row r="437" spans="3:6" ht="12.75">
      <c r="C437"/>
      <c r="D437"/>
      <c r="E437"/>
      <c r="F437"/>
    </row>
    <row r="438" spans="3:6" ht="12.75">
      <c r="C438"/>
      <c r="D438"/>
      <c r="E438"/>
      <c r="F438"/>
    </row>
    <row r="439" spans="3:6" ht="12.75">
      <c r="C439"/>
      <c r="D439"/>
      <c r="E439"/>
      <c r="F439"/>
    </row>
    <row r="440" spans="3:6" ht="12.75">
      <c r="C440"/>
      <c r="D440"/>
      <c r="E440"/>
      <c r="F440"/>
    </row>
    <row r="441" spans="3:6" ht="12.75">
      <c r="C441"/>
      <c r="D441"/>
      <c r="E441"/>
      <c r="F441"/>
    </row>
    <row r="442" spans="3:6" ht="12.75">
      <c r="C442"/>
      <c r="D442"/>
      <c r="E442"/>
      <c r="F442"/>
    </row>
    <row r="443" spans="3:6" ht="12.75">
      <c r="C443"/>
      <c r="D443"/>
      <c r="E443"/>
      <c r="F443"/>
    </row>
    <row r="444" spans="3:6" ht="12.75">
      <c r="C444"/>
      <c r="D444"/>
      <c r="E444"/>
      <c r="F444"/>
    </row>
    <row r="445" spans="3:6" ht="12.75">
      <c r="C445"/>
      <c r="D445"/>
      <c r="E445"/>
      <c r="F445"/>
    </row>
    <row r="446" spans="3:6" ht="12.75">
      <c r="C446"/>
      <c r="D446"/>
      <c r="E446"/>
      <c r="F446"/>
    </row>
    <row r="447" spans="3:6" ht="12.75">
      <c r="C447"/>
      <c r="D447"/>
      <c r="E447"/>
      <c r="F447"/>
    </row>
    <row r="448" spans="3:6" ht="12.75">
      <c r="C448"/>
      <c r="D448"/>
      <c r="E448"/>
      <c r="F448"/>
    </row>
    <row r="449" spans="3:6" ht="12.75">
      <c r="C449"/>
      <c r="D449"/>
      <c r="E449"/>
      <c r="F449"/>
    </row>
    <row r="450" spans="3:6" ht="12.75">
      <c r="C450"/>
      <c r="D450"/>
      <c r="E450"/>
      <c r="F450"/>
    </row>
    <row r="451" spans="3:6" ht="12.75">
      <c r="C451"/>
      <c r="D451"/>
      <c r="E451"/>
      <c r="F451"/>
    </row>
    <row r="452" spans="3:6" ht="12.75">
      <c r="C452"/>
      <c r="D452"/>
      <c r="E452"/>
      <c r="F452"/>
    </row>
    <row r="453" spans="3:6" ht="12.75">
      <c r="C453"/>
      <c r="D453"/>
      <c r="E453"/>
      <c r="F453"/>
    </row>
    <row r="454" spans="3:6" ht="12.75">
      <c r="C454"/>
      <c r="D454"/>
      <c r="E454"/>
      <c r="F454"/>
    </row>
    <row r="455" spans="3:6" ht="12.75">
      <c r="C455"/>
      <c r="D455"/>
      <c r="E455"/>
      <c r="F455"/>
    </row>
    <row r="456" spans="3:6" ht="12.75">
      <c r="C456"/>
      <c r="D456"/>
      <c r="E456"/>
      <c r="F456"/>
    </row>
    <row r="457" spans="3:6" ht="12.75">
      <c r="C457"/>
      <c r="D457"/>
      <c r="E457"/>
      <c r="F457"/>
    </row>
    <row r="458" spans="3:6" ht="12.75">
      <c r="C458"/>
      <c r="D458"/>
      <c r="E458"/>
      <c r="F458"/>
    </row>
    <row r="459" spans="3:6" ht="12.75">
      <c r="C459"/>
      <c r="D459"/>
      <c r="E459"/>
      <c r="F459"/>
    </row>
    <row r="460" spans="3:6" ht="12.75">
      <c r="C460"/>
      <c r="D460"/>
      <c r="E460"/>
      <c r="F460"/>
    </row>
    <row r="461" spans="3:6" ht="12.75">
      <c r="C461"/>
      <c r="D461"/>
      <c r="E461"/>
      <c r="F461"/>
    </row>
    <row r="462" spans="3:6" ht="12.75">
      <c r="C462"/>
      <c r="D462"/>
      <c r="E462"/>
      <c r="F462"/>
    </row>
    <row r="463" spans="3:6" ht="12.75">
      <c r="C463"/>
      <c r="D463"/>
      <c r="E463"/>
      <c r="F463"/>
    </row>
    <row r="464" spans="3:6" ht="12.75">
      <c r="C464"/>
      <c r="D464"/>
      <c r="E464"/>
      <c r="F464"/>
    </row>
    <row r="465" spans="3:6" ht="12.75">
      <c r="C465"/>
      <c r="D465"/>
      <c r="E465"/>
      <c r="F465"/>
    </row>
    <row r="466" spans="3:6" ht="12.75">
      <c r="C466"/>
      <c r="D466"/>
      <c r="E466"/>
      <c r="F466"/>
    </row>
    <row r="467" spans="3:6" ht="12.75">
      <c r="C467"/>
      <c r="D467"/>
      <c r="E467"/>
      <c r="F467"/>
    </row>
    <row r="468" spans="3:6" ht="12.75">
      <c r="C468"/>
      <c r="D468"/>
      <c r="E468"/>
      <c r="F468"/>
    </row>
    <row r="469" spans="3:6" ht="12.75">
      <c r="C469"/>
      <c r="D469"/>
      <c r="E469"/>
      <c r="F469"/>
    </row>
    <row r="470" spans="3:6" ht="12.75">
      <c r="C470"/>
      <c r="D470"/>
      <c r="E470"/>
      <c r="F470"/>
    </row>
    <row r="471" spans="3:6" ht="12.75">
      <c r="C471"/>
      <c r="D471"/>
      <c r="E471"/>
      <c r="F471"/>
    </row>
    <row r="472" spans="3:6" ht="12.75">
      <c r="C472"/>
      <c r="D472"/>
      <c r="E472"/>
      <c r="F472"/>
    </row>
    <row r="473" spans="3:6" ht="12.75">
      <c r="C473"/>
      <c r="D473"/>
      <c r="E473"/>
      <c r="F473"/>
    </row>
    <row r="474" spans="3:6" ht="12.75">
      <c r="C474"/>
      <c r="D474"/>
      <c r="E474"/>
      <c r="F474"/>
    </row>
    <row r="475" spans="3:6" ht="12.75">
      <c r="C475"/>
      <c r="D475"/>
      <c r="E475"/>
      <c r="F475"/>
    </row>
    <row r="476" spans="3:6" ht="12.75">
      <c r="C476"/>
      <c r="D476"/>
      <c r="E476"/>
      <c r="F476"/>
    </row>
    <row r="477" spans="3:6" ht="12.75">
      <c r="C477"/>
      <c r="D477"/>
      <c r="E477"/>
      <c r="F477"/>
    </row>
    <row r="478" spans="3:6" ht="12.75">
      <c r="C478"/>
      <c r="D478"/>
      <c r="E478"/>
      <c r="F478"/>
    </row>
    <row r="479" spans="3:6" ht="12.75">
      <c r="C479"/>
      <c r="D479"/>
      <c r="E479"/>
      <c r="F479"/>
    </row>
    <row r="480" spans="3:6" ht="12.75">
      <c r="C480"/>
      <c r="D480"/>
      <c r="E480"/>
      <c r="F480"/>
    </row>
    <row r="481" spans="3:6" ht="12.75">
      <c r="C481"/>
      <c r="D481"/>
      <c r="E481"/>
      <c r="F481"/>
    </row>
    <row r="482" spans="3:6" ht="12.75">
      <c r="C482"/>
      <c r="D482"/>
      <c r="E482"/>
      <c r="F482"/>
    </row>
    <row r="483" spans="3:6" ht="12.75">
      <c r="C483"/>
      <c r="D483"/>
      <c r="E483"/>
      <c r="F483"/>
    </row>
    <row r="484" spans="3:6" ht="12.75">
      <c r="C484"/>
      <c r="D484"/>
      <c r="E484"/>
      <c r="F484"/>
    </row>
    <row r="485" spans="3:6" ht="12.75">
      <c r="C485"/>
      <c r="D485"/>
      <c r="E485"/>
      <c r="F485"/>
    </row>
    <row r="486" spans="3:6" ht="12.75">
      <c r="C486"/>
      <c r="D486"/>
      <c r="E486"/>
      <c r="F486"/>
    </row>
    <row r="487" spans="3:6" ht="12.75">
      <c r="C487"/>
      <c r="D487"/>
      <c r="E487"/>
      <c r="F487"/>
    </row>
    <row r="488" spans="3:6" ht="12.75">
      <c r="C488"/>
      <c r="D488"/>
      <c r="E488"/>
      <c r="F488"/>
    </row>
    <row r="489" spans="3:6" ht="12.75">
      <c r="C489"/>
      <c r="D489"/>
      <c r="E489"/>
      <c r="F489"/>
    </row>
    <row r="490" spans="3:6" ht="12.75">
      <c r="C490"/>
      <c r="D490"/>
      <c r="E490"/>
      <c r="F490"/>
    </row>
    <row r="491" spans="3:6" ht="12.75">
      <c r="C491"/>
      <c r="D491"/>
      <c r="E491"/>
      <c r="F491"/>
    </row>
    <row r="492" spans="3:6" ht="12.75">
      <c r="C492"/>
      <c r="D492"/>
      <c r="E492"/>
      <c r="F492"/>
    </row>
    <row r="493" spans="3:6" ht="12.75">
      <c r="C493"/>
      <c r="D493"/>
      <c r="E493"/>
      <c r="F493"/>
    </row>
    <row r="494" spans="3:6" ht="12.75">
      <c r="C494"/>
      <c r="D494"/>
      <c r="E494"/>
      <c r="F494"/>
    </row>
    <row r="495" spans="3:6" ht="12.75">
      <c r="C495"/>
      <c r="D495"/>
      <c r="E495"/>
      <c r="F495"/>
    </row>
    <row r="496" spans="3:6" ht="12.75">
      <c r="C496"/>
      <c r="D496"/>
      <c r="E496"/>
      <c r="F496"/>
    </row>
    <row r="497" spans="3:6" ht="12.75">
      <c r="C497"/>
      <c r="D497"/>
      <c r="E497"/>
      <c r="F497"/>
    </row>
    <row r="498" spans="3:6" ht="12.75">
      <c r="C498"/>
      <c r="D498"/>
      <c r="E498"/>
      <c r="F498"/>
    </row>
    <row r="499" spans="3:6" ht="12.75">
      <c r="C499"/>
      <c r="D499"/>
      <c r="E499"/>
      <c r="F499"/>
    </row>
    <row r="500" spans="3:6" ht="12.75">
      <c r="C500"/>
      <c r="D500"/>
      <c r="E500"/>
      <c r="F500"/>
    </row>
    <row r="501" spans="3:6" ht="12.75">
      <c r="C501"/>
      <c r="D501"/>
      <c r="E501"/>
      <c r="F501"/>
    </row>
    <row r="502" spans="3:6" ht="12.75">
      <c r="C502"/>
      <c r="D502"/>
      <c r="E502"/>
      <c r="F502"/>
    </row>
    <row r="503" spans="3:6" ht="12.75">
      <c r="C503"/>
      <c r="D503"/>
      <c r="E503"/>
      <c r="F503"/>
    </row>
    <row r="504" spans="3:6" ht="12.75">
      <c r="C504"/>
      <c r="D504"/>
      <c r="E504"/>
      <c r="F504"/>
    </row>
    <row r="505" spans="3:6" ht="12.75">
      <c r="C505"/>
      <c r="D505"/>
      <c r="E505"/>
      <c r="F505"/>
    </row>
    <row r="506" spans="3:6" ht="12.75">
      <c r="C506"/>
      <c r="D506"/>
      <c r="E506"/>
      <c r="F506"/>
    </row>
    <row r="507" spans="3:6" ht="12.75">
      <c r="C507"/>
      <c r="D507"/>
      <c r="E507"/>
      <c r="F507"/>
    </row>
    <row r="508" spans="3:6" ht="12.75">
      <c r="C508"/>
      <c r="D508"/>
      <c r="E508"/>
      <c r="F508"/>
    </row>
    <row r="509" spans="3:6" ht="12.75">
      <c r="C509"/>
      <c r="D509"/>
      <c r="E509"/>
      <c r="F509"/>
    </row>
    <row r="510" spans="3:6" ht="12.75">
      <c r="C510"/>
      <c r="D510"/>
      <c r="E510"/>
      <c r="F510"/>
    </row>
    <row r="511" spans="3:6" ht="12.75">
      <c r="C511"/>
      <c r="D511"/>
      <c r="E511"/>
      <c r="F511"/>
    </row>
  </sheetData>
  <sheetProtection/>
  <mergeCells count="113">
    <mergeCell ref="A128:A133"/>
    <mergeCell ref="E128:E133"/>
    <mergeCell ref="F128:F133"/>
    <mergeCell ref="G128:G133"/>
    <mergeCell ref="H128:H133"/>
    <mergeCell ref="A122:A127"/>
    <mergeCell ref="E122:E127"/>
    <mergeCell ref="F122:F127"/>
    <mergeCell ref="G122:G127"/>
    <mergeCell ref="H122:H127"/>
    <mergeCell ref="A116:A121"/>
    <mergeCell ref="E116:E121"/>
    <mergeCell ref="F116:F121"/>
    <mergeCell ref="G116:G121"/>
    <mergeCell ref="H116:H121"/>
    <mergeCell ref="A110:A115"/>
    <mergeCell ref="E110:E115"/>
    <mergeCell ref="F110:F115"/>
    <mergeCell ref="G110:G115"/>
    <mergeCell ref="H110:H115"/>
    <mergeCell ref="A104:A109"/>
    <mergeCell ref="E104:E109"/>
    <mergeCell ref="F104:F109"/>
    <mergeCell ref="G104:G109"/>
    <mergeCell ref="H104:H109"/>
    <mergeCell ref="A98:A103"/>
    <mergeCell ref="E98:E103"/>
    <mergeCell ref="F98:F103"/>
    <mergeCell ref="G98:G103"/>
    <mergeCell ref="H98:H103"/>
    <mergeCell ref="A92:A97"/>
    <mergeCell ref="E92:E97"/>
    <mergeCell ref="F92:F97"/>
    <mergeCell ref="G92:G97"/>
    <mergeCell ref="H92:H97"/>
    <mergeCell ref="A86:A91"/>
    <mergeCell ref="E86:E91"/>
    <mergeCell ref="F86:F91"/>
    <mergeCell ref="G86:G91"/>
    <mergeCell ref="H86:H91"/>
    <mergeCell ref="A80:A85"/>
    <mergeCell ref="E80:E85"/>
    <mergeCell ref="F80:F85"/>
    <mergeCell ref="G80:G85"/>
    <mergeCell ref="H80:H85"/>
    <mergeCell ref="A74:A79"/>
    <mergeCell ref="E74:E79"/>
    <mergeCell ref="F74:F79"/>
    <mergeCell ref="G74:G79"/>
    <mergeCell ref="H74:H79"/>
    <mergeCell ref="A68:A73"/>
    <mergeCell ref="E68:E73"/>
    <mergeCell ref="F68:F73"/>
    <mergeCell ref="G68:G73"/>
    <mergeCell ref="H68:H73"/>
    <mergeCell ref="A62:A67"/>
    <mergeCell ref="E62:E67"/>
    <mergeCell ref="F62:F67"/>
    <mergeCell ref="G62:G67"/>
    <mergeCell ref="H62:H67"/>
    <mergeCell ref="A56:A61"/>
    <mergeCell ref="E56:E61"/>
    <mergeCell ref="F56:F61"/>
    <mergeCell ref="G56:G61"/>
    <mergeCell ref="H56:H61"/>
    <mergeCell ref="A50:A55"/>
    <mergeCell ref="E50:E55"/>
    <mergeCell ref="F50:F55"/>
    <mergeCell ref="G50:G55"/>
    <mergeCell ref="H50:H55"/>
    <mergeCell ref="A44:A49"/>
    <mergeCell ref="E44:E49"/>
    <mergeCell ref="F44:F49"/>
    <mergeCell ref="G44:G49"/>
    <mergeCell ref="H44:H49"/>
    <mergeCell ref="A38:A43"/>
    <mergeCell ref="E38:E43"/>
    <mergeCell ref="F38:F43"/>
    <mergeCell ref="G38:G43"/>
    <mergeCell ref="H38:H43"/>
    <mergeCell ref="A32:A37"/>
    <mergeCell ref="E32:E37"/>
    <mergeCell ref="F32:F37"/>
    <mergeCell ref="G32:G37"/>
    <mergeCell ref="H32:H37"/>
    <mergeCell ref="A26:A31"/>
    <mergeCell ref="E26:E31"/>
    <mergeCell ref="F26:F31"/>
    <mergeCell ref="G26:G31"/>
    <mergeCell ref="H26:H31"/>
    <mergeCell ref="A20:A25"/>
    <mergeCell ref="E20:E25"/>
    <mergeCell ref="F20:F25"/>
    <mergeCell ref="G20:G25"/>
    <mergeCell ref="H20:H25"/>
    <mergeCell ref="A14:A19"/>
    <mergeCell ref="E14:E19"/>
    <mergeCell ref="F14:F19"/>
    <mergeCell ref="G14:G19"/>
    <mergeCell ref="H14:H19"/>
    <mergeCell ref="G11:G12"/>
    <mergeCell ref="H11:H12"/>
    <mergeCell ref="I11:I12"/>
    <mergeCell ref="J11:J12"/>
    <mergeCell ref="A1:J1"/>
    <mergeCell ref="A2:J2"/>
    <mergeCell ref="A3:J3"/>
    <mergeCell ref="A11:A12"/>
    <mergeCell ref="B11:B12"/>
    <mergeCell ref="C11:C12"/>
    <mergeCell ref="D11:D12"/>
    <mergeCell ref="E11:E12"/>
    <mergeCell ref="F11:F12"/>
  </mergeCells>
  <printOptions horizontalCentered="1"/>
  <pageMargins left="0.1968503937007874" right="0.1968503937007874" top="0.7874015748031497" bottom="0.1968503937007874" header="0.3937007874015748" footer="0.3937007874015748"/>
  <pageSetup fitToHeight="5" fitToWidth="1" horizontalDpi="600" verticalDpi="600" orientation="landscape" paperSize="9" scale="86" r:id="rId1"/>
  <headerFooter differentFirst="1" alignWithMargins="0">
    <oddHeader>&amp;R&amp;P</oddHeader>
  </headerFooter>
  <rowBreaks count="4" manualBreakCount="4">
    <brk id="37" max="11" man="1"/>
    <brk id="67" max="11" man="1"/>
    <brk id="97" max="11" man="1"/>
    <brk id="127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70" zoomScaleNormal="121" zoomScaleSheetLayoutView="70" zoomScalePageLayoutView="0" workbookViewId="0" topLeftCell="A1">
      <selection activeCell="A1" sqref="A1:G1"/>
    </sheetView>
  </sheetViews>
  <sheetFormatPr defaultColWidth="9.00390625" defaultRowHeight="12.75"/>
  <cols>
    <col min="1" max="1" width="4.375" style="5" customWidth="1"/>
    <col min="2" max="2" width="39.625" style="5" customWidth="1"/>
    <col min="3" max="4" width="10.875" style="6" customWidth="1"/>
    <col min="5" max="5" width="10.875" style="7" customWidth="1"/>
    <col min="6" max="6" width="11.75390625" style="0" customWidth="1"/>
    <col min="7" max="7" width="7.375" style="0" customWidth="1"/>
  </cols>
  <sheetData>
    <row r="1" spans="1:7" ht="15" customHeight="1">
      <c r="A1" s="270" t="s">
        <v>199</v>
      </c>
      <c r="B1" s="270"/>
      <c r="C1" s="270"/>
      <c r="D1" s="270"/>
      <c r="E1" s="270"/>
      <c r="F1" s="270"/>
      <c r="G1" s="270"/>
    </row>
    <row r="2" spans="1:7" ht="15" customHeight="1">
      <c r="A2" s="271" t="s">
        <v>39</v>
      </c>
      <c r="B2" s="271"/>
      <c r="C2" s="271"/>
      <c r="D2" s="271"/>
      <c r="E2" s="271"/>
      <c r="F2" s="271"/>
      <c r="G2" s="271"/>
    </row>
    <row r="3" spans="1:7" ht="18" customHeight="1">
      <c r="A3" s="228" t="s">
        <v>200</v>
      </c>
      <c r="B3" s="228"/>
      <c r="C3" s="228"/>
      <c r="D3" s="228"/>
      <c r="E3" s="228"/>
      <c r="F3" s="228"/>
      <c r="G3" s="228"/>
    </row>
    <row r="4" spans="1:7" ht="30" customHeight="1">
      <c r="A4" s="269" t="s">
        <v>141</v>
      </c>
      <c r="B4" s="269"/>
      <c r="C4" s="269"/>
      <c r="D4" s="269"/>
      <c r="E4" s="269"/>
      <c r="F4" s="269"/>
      <c r="G4" s="269"/>
    </row>
    <row r="5" spans="1:7" ht="15" customHeight="1">
      <c r="A5" s="54" t="s">
        <v>202</v>
      </c>
      <c r="B5"/>
      <c r="C5"/>
      <c r="D5"/>
      <c r="E5"/>
      <c r="G5" s="55" t="s">
        <v>201</v>
      </c>
    </row>
    <row r="6" ht="9.75" customHeight="1" thickBot="1"/>
    <row r="7" spans="1:7" ht="14.25" customHeight="1">
      <c r="A7" s="278" t="s">
        <v>73</v>
      </c>
      <c r="B7" s="275" t="s">
        <v>9</v>
      </c>
      <c r="C7" s="272" t="s">
        <v>215</v>
      </c>
      <c r="D7" s="272" t="s">
        <v>216</v>
      </c>
      <c r="E7" s="272" t="s">
        <v>142</v>
      </c>
      <c r="F7" s="281" t="s">
        <v>144</v>
      </c>
      <c r="G7" s="272" t="s">
        <v>2</v>
      </c>
    </row>
    <row r="8" spans="1:7" ht="42.75" customHeight="1">
      <c r="A8" s="279"/>
      <c r="B8" s="276"/>
      <c r="C8" s="273"/>
      <c r="D8" s="273"/>
      <c r="E8" s="273"/>
      <c r="F8" s="282"/>
      <c r="G8" s="273"/>
    </row>
    <row r="9" spans="1:7" ht="36" customHeight="1" thickBot="1">
      <c r="A9" s="280"/>
      <c r="B9" s="277"/>
      <c r="C9" s="274"/>
      <c r="D9" s="274"/>
      <c r="E9" s="274"/>
      <c r="F9" s="283"/>
      <c r="G9" s="274"/>
    </row>
    <row r="10" spans="1:7" ht="22.5" customHeight="1">
      <c r="A10" s="12">
        <v>1</v>
      </c>
      <c r="B10" s="13" t="s">
        <v>77</v>
      </c>
      <c r="C10" s="15">
        <v>2</v>
      </c>
      <c r="D10" s="15">
        <v>1</v>
      </c>
      <c r="E10" s="44" t="s">
        <v>143</v>
      </c>
      <c r="F10" s="45">
        <v>3</v>
      </c>
      <c r="G10" s="117">
        <v>1</v>
      </c>
    </row>
    <row r="11" spans="1:7" ht="22.5" customHeight="1">
      <c r="A11" s="43">
        <v>2</v>
      </c>
      <c r="B11" s="19" t="s">
        <v>179</v>
      </c>
      <c r="C11" s="21">
        <v>1</v>
      </c>
      <c r="D11" s="21">
        <v>2</v>
      </c>
      <c r="E11" s="46" t="s">
        <v>143</v>
      </c>
      <c r="F11" s="47">
        <v>3</v>
      </c>
      <c r="G11" s="118">
        <v>2</v>
      </c>
    </row>
    <row r="12" spans="1:7" ht="22.5" customHeight="1">
      <c r="A12" s="48">
        <v>3</v>
      </c>
      <c r="B12" s="19" t="s">
        <v>42</v>
      </c>
      <c r="C12" s="21">
        <v>3</v>
      </c>
      <c r="D12" s="21">
        <v>3</v>
      </c>
      <c r="E12" s="46" t="s">
        <v>143</v>
      </c>
      <c r="F12" s="47">
        <v>6</v>
      </c>
      <c r="G12" s="118">
        <v>3</v>
      </c>
    </row>
    <row r="13" spans="1:7" ht="22.5" customHeight="1">
      <c r="A13" s="18">
        <v>4</v>
      </c>
      <c r="B13" s="19" t="s">
        <v>125</v>
      </c>
      <c r="C13" s="21">
        <v>4</v>
      </c>
      <c r="D13" s="21">
        <v>4</v>
      </c>
      <c r="E13" s="46" t="s">
        <v>143</v>
      </c>
      <c r="F13" s="47">
        <v>8</v>
      </c>
      <c r="G13" s="118">
        <v>4</v>
      </c>
    </row>
    <row r="14" spans="1:7" ht="22.5" customHeight="1">
      <c r="A14" s="18">
        <v>5</v>
      </c>
      <c r="B14" s="19" t="s">
        <v>168</v>
      </c>
      <c r="C14" s="21">
        <v>5</v>
      </c>
      <c r="D14" s="21">
        <v>5</v>
      </c>
      <c r="E14" s="46" t="s">
        <v>143</v>
      </c>
      <c r="F14" s="47">
        <v>10</v>
      </c>
      <c r="G14" s="118">
        <v>5</v>
      </c>
    </row>
    <row r="15" spans="1:7" ht="22.5" customHeight="1">
      <c r="A15" s="18">
        <v>6</v>
      </c>
      <c r="B15" s="19" t="s">
        <v>23</v>
      </c>
      <c r="C15" s="21">
        <v>7</v>
      </c>
      <c r="D15" s="21">
        <v>6</v>
      </c>
      <c r="E15" s="46" t="s">
        <v>143</v>
      </c>
      <c r="F15" s="47">
        <v>13</v>
      </c>
      <c r="G15" s="118">
        <v>6</v>
      </c>
    </row>
    <row r="16" spans="1:7" ht="22.5" customHeight="1">
      <c r="A16" s="18">
        <v>7</v>
      </c>
      <c r="B16" s="19" t="s">
        <v>147</v>
      </c>
      <c r="C16" s="21">
        <v>6</v>
      </c>
      <c r="D16" s="21">
        <v>7</v>
      </c>
      <c r="E16" s="46" t="s">
        <v>143</v>
      </c>
      <c r="F16" s="47">
        <v>13</v>
      </c>
      <c r="G16" s="118">
        <v>7</v>
      </c>
    </row>
    <row r="17" spans="1:7" ht="22.5" customHeight="1">
      <c r="A17" s="18">
        <v>8</v>
      </c>
      <c r="B17" s="19" t="s">
        <v>180</v>
      </c>
      <c r="C17" s="21">
        <v>8</v>
      </c>
      <c r="D17" s="21">
        <v>8</v>
      </c>
      <c r="E17" s="46" t="s">
        <v>143</v>
      </c>
      <c r="F17" s="47">
        <v>16</v>
      </c>
      <c r="G17" s="118">
        <v>8</v>
      </c>
    </row>
    <row r="18" spans="1:7" ht="22.5" customHeight="1">
      <c r="A18" s="18">
        <v>9</v>
      </c>
      <c r="B18" s="19" t="s">
        <v>75</v>
      </c>
      <c r="C18" s="21">
        <v>9</v>
      </c>
      <c r="D18" s="21">
        <v>9</v>
      </c>
      <c r="E18" s="46" t="s">
        <v>143</v>
      </c>
      <c r="F18" s="47">
        <v>18</v>
      </c>
      <c r="G18" s="118">
        <v>9</v>
      </c>
    </row>
    <row r="19" spans="1:7" ht="22.5" customHeight="1">
      <c r="A19" s="18">
        <v>10</v>
      </c>
      <c r="B19" s="19" t="s">
        <v>22</v>
      </c>
      <c r="C19" s="21">
        <v>10</v>
      </c>
      <c r="D19" s="21">
        <v>10</v>
      </c>
      <c r="E19" s="46" t="s">
        <v>143</v>
      </c>
      <c r="F19" s="47">
        <v>20</v>
      </c>
      <c r="G19" s="118">
        <v>10</v>
      </c>
    </row>
    <row r="20" spans="1:7" ht="22.5" customHeight="1">
      <c r="A20" s="18">
        <v>11</v>
      </c>
      <c r="B20" s="19" t="s">
        <v>31</v>
      </c>
      <c r="C20" s="21">
        <v>11</v>
      </c>
      <c r="D20" s="21">
        <v>11</v>
      </c>
      <c r="E20" s="46" t="s">
        <v>143</v>
      </c>
      <c r="F20" s="47">
        <v>22</v>
      </c>
      <c r="G20" s="118">
        <v>11</v>
      </c>
    </row>
    <row r="21" spans="1:7" ht="22.5" customHeight="1">
      <c r="A21" s="18">
        <v>12</v>
      </c>
      <c r="B21" s="19" t="s">
        <v>288</v>
      </c>
      <c r="C21" s="21">
        <v>14</v>
      </c>
      <c r="D21" s="21">
        <v>12</v>
      </c>
      <c r="E21" s="46" t="s">
        <v>143</v>
      </c>
      <c r="F21" s="47">
        <v>26</v>
      </c>
      <c r="G21" s="21">
        <v>12</v>
      </c>
    </row>
    <row r="22" spans="1:7" ht="22.5" customHeight="1">
      <c r="A22" s="18">
        <v>13</v>
      </c>
      <c r="B22" s="19" t="s">
        <v>7</v>
      </c>
      <c r="C22" s="21">
        <v>12</v>
      </c>
      <c r="D22" s="21">
        <v>14</v>
      </c>
      <c r="E22" s="46" t="s">
        <v>143</v>
      </c>
      <c r="F22" s="47">
        <v>26</v>
      </c>
      <c r="G22" s="21">
        <v>13</v>
      </c>
    </row>
    <row r="23" spans="1:7" ht="22.5" customHeight="1">
      <c r="A23" s="18">
        <v>14</v>
      </c>
      <c r="B23" s="19" t="s">
        <v>20</v>
      </c>
      <c r="C23" s="21">
        <v>13</v>
      </c>
      <c r="D23" s="21">
        <v>16</v>
      </c>
      <c r="E23" s="46" t="s">
        <v>143</v>
      </c>
      <c r="F23" s="47">
        <v>29</v>
      </c>
      <c r="G23" s="118">
        <v>14</v>
      </c>
    </row>
    <row r="24" spans="1:7" ht="22.5" customHeight="1">
      <c r="A24" s="18">
        <v>15</v>
      </c>
      <c r="B24" s="18" t="s">
        <v>45</v>
      </c>
      <c r="C24" s="21">
        <v>15</v>
      </c>
      <c r="D24" s="21">
        <v>15</v>
      </c>
      <c r="E24" s="46" t="s">
        <v>143</v>
      </c>
      <c r="F24" s="47">
        <v>30</v>
      </c>
      <c r="G24" s="118">
        <v>15</v>
      </c>
    </row>
    <row r="25" spans="1:7" ht="22.5" customHeight="1">
      <c r="A25" s="18">
        <v>16</v>
      </c>
      <c r="B25" s="19" t="s">
        <v>79</v>
      </c>
      <c r="C25" s="21">
        <v>20</v>
      </c>
      <c r="D25" s="21">
        <v>13</v>
      </c>
      <c r="E25" s="46" t="s">
        <v>143</v>
      </c>
      <c r="F25" s="47">
        <v>33</v>
      </c>
      <c r="G25" s="118">
        <v>16</v>
      </c>
    </row>
    <row r="26" spans="1:7" ht="22.5" customHeight="1">
      <c r="A26" s="18">
        <v>17</v>
      </c>
      <c r="B26" s="19" t="s">
        <v>35</v>
      </c>
      <c r="C26" s="21">
        <v>19</v>
      </c>
      <c r="D26" s="21">
        <v>17</v>
      </c>
      <c r="E26" s="46" t="s">
        <v>143</v>
      </c>
      <c r="F26" s="47">
        <v>36</v>
      </c>
      <c r="G26" s="118">
        <v>17</v>
      </c>
    </row>
    <row r="27" spans="1:7" ht="22.5" customHeight="1">
      <c r="A27" s="18">
        <v>18</v>
      </c>
      <c r="B27" s="19" t="s">
        <v>181</v>
      </c>
      <c r="C27" s="21">
        <v>18</v>
      </c>
      <c r="D27" s="21">
        <v>18</v>
      </c>
      <c r="E27" s="46" t="s">
        <v>143</v>
      </c>
      <c r="F27" s="47">
        <v>36</v>
      </c>
      <c r="G27" s="118">
        <v>18</v>
      </c>
    </row>
    <row r="28" spans="1:7" ht="22.5" customHeight="1">
      <c r="A28" s="18">
        <v>19</v>
      </c>
      <c r="B28" s="19" t="s">
        <v>21</v>
      </c>
      <c r="C28" s="21">
        <v>17</v>
      </c>
      <c r="D28" s="21">
        <v>19</v>
      </c>
      <c r="E28" s="46" t="s">
        <v>143</v>
      </c>
      <c r="F28" s="47">
        <v>36</v>
      </c>
      <c r="G28" s="118">
        <v>19</v>
      </c>
    </row>
    <row r="29" spans="1:7" ht="22.5" customHeight="1" thickBot="1">
      <c r="A29" s="48">
        <v>20</v>
      </c>
      <c r="B29" s="96" t="s">
        <v>76</v>
      </c>
      <c r="C29" s="100">
        <v>16</v>
      </c>
      <c r="D29" s="100">
        <v>20</v>
      </c>
      <c r="E29" s="101" t="s">
        <v>143</v>
      </c>
      <c r="F29" s="102">
        <v>36</v>
      </c>
      <c r="G29" s="119">
        <v>20</v>
      </c>
    </row>
    <row r="30" spans="1:7" ht="15.75" customHeight="1">
      <c r="A30" s="103"/>
      <c r="B30" s="103"/>
      <c r="C30" s="103"/>
      <c r="D30" s="103"/>
      <c r="E30" s="103"/>
      <c r="F30" s="103"/>
      <c r="G30" s="103"/>
    </row>
    <row r="31" spans="1:5" ht="15.75">
      <c r="A31"/>
      <c r="B31" s="49" t="s">
        <v>337</v>
      </c>
      <c r="C31"/>
      <c r="D31"/>
      <c r="E31"/>
    </row>
    <row r="32" spans="1:5" ht="6.75" customHeight="1">
      <c r="A32"/>
      <c r="B32"/>
      <c r="C32"/>
      <c r="D32"/>
      <c r="E32"/>
    </row>
    <row r="33" spans="1:5" ht="15.75">
      <c r="A33"/>
      <c r="B33" s="49" t="s">
        <v>338</v>
      </c>
      <c r="C33"/>
      <c r="D33"/>
      <c r="E33"/>
    </row>
  </sheetData>
  <sheetProtection/>
  <mergeCells count="11">
    <mergeCell ref="D7:D9"/>
    <mergeCell ref="A4:G4"/>
    <mergeCell ref="A1:G1"/>
    <mergeCell ref="A2:G2"/>
    <mergeCell ref="A3:G3"/>
    <mergeCell ref="F7:F9"/>
    <mergeCell ref="G7:G9"/>
    <mergeCell ref="A7:A9"/>
    <mergeCell ref="B7:B9"/>
    <mergeCell ref="C7:C9"/>
    <mergeCell ref="E7:E9"/>
  </mergeCells>
  <printOptions horizontalCentered="1"/>
  <pageMargins left="0.984251968503937" right="0.3937007874015748" top="0.3937007874015748" bottom="0.3937007874015748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Vadym</cp:lastModifiedBy>
  <cp:lastPrinted>2014-10-15T14:55:57Z</cp:lastPrinted>
  <dcterms:created xsi:type="dcterms:W3CDTF">2007-05-13T12:38:33Z</dcterms:created>
  <dcterms:modified xsi:type="dcterms:W3CDTF">2014-10-15T14:58:20Z</dcterms:modified>
  <cp:category/>
  <cp:version/>
  <cp:contentType/>
  <cp:contentStatus/>
</cp:coreProperties>
</file>